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8680" yWindow="-1730" windowWidth="29040" windowHeight="15720"/>
  </bookViews>
  <sheets>
    <sheet name="Vorm_2024" sheetId="10" r:id="rId1"/>
    <sheet name="KV" sheetId="13" r:id="rId2"/>
    <sheet name="KL" sheetId="21" r:id="rId3"/>
    <sheet name="KRA" sheetId="11" r:id="rId4"/>
    <sheet name="ESM" sheetId="16" r:id="rId5"/>
    <sheet name="KAM" sheetId="12" r:id="rId6"/>
    <sheet name="HC selgitused" sheetId="7" r:id="rId7"/>
    <sheet name="HP selgitused" sheetId="8" r:id="rId8"/>
    <sheet name="TTOde liigitus HP järgi" sheetId="9" r:id="rId9"/>
  </sheets>
  <calcPr calcId="162913"/>
</workbook>
</file>

<file path=xl/calcChain.xml><?xml version="1.0" encoding="utf-8"?>
<calcChain xmlns="http://schemas.openxmlformats.org/spreadsheetml/2006/main">
  <c r="C54" i="10" l="1"/>
  <c r="C53" i="10"/>
  <c r="C52" i="10"/>
  <c r="C50" i="10"/>
  <c r="C49" i="10"/>
  <c r="T39" i="10"/>
  <c r="U39" i="10"/>
  <c r="V39" i="10"/>
  <c r="T40" i="10"/>
  <c r="U40" i="10"/>
  <c r="V40" i="10"/>
  <c r="T41" i="10"/>
  <c r="U41" i="10"/>
  <c r="V41" i="10"/>
  <c r="T42" i="10"/>
  <c r="U42" i="10"/>
  <c r="V42" i="10"/>
  <c r="T43" i="10"/>
  <c r="U43" i="10"/>
  <c r="V43" i="10"/>
  <c r="T44" i="10"/>
  <c r="U44" i="10"/>
  <c r="V44" i="10"/>
  <c r="T45" i="10"/>
  <c r="U45" i="10"/>
  <c r="V45" i="10"/>
  <c r="V38" i="10"/>
  <c r="U38" i="10"/>
  <c r="T38" i="10"/>
  <c r="N39" i="10"/>
  <c r="O39" i="10"/>
  <c r="P39" i="10"/>
  <c r="Q39" i="10"/>
  <c r="R39" i="10"/>
  <c r="N40" i="10"/>
  <c r="O40" i="10"/>
  <c r="P40" i="10"/>
  <c r="Q40" i="10"/>
  <c r="R40" i="10"/>
  <c r="N41" i="10"/>
  <c r="O41" i="10"/>
  <c r="P41" i="10"/>
  <c r="Q41" i="10"/>
  <c r="R41" i="10"/>
  <c r="N42" i="10"/>
  <c r="O42" i="10"/>
  <c r="P42" i="10"/>
  <c r="Q42" i="10"/>
  <c r="R42" i="10"/>
  <c r="N43" i="10"/>
  <c r="O43" i="10"/>
  <c r="P43" i="10"/>
  <c r="Q43" i="10"/>
  <c r="R43" i="10"/>
  <c r="N44" i="10"/>
  <c r="O44" i="10"/>
  <c r="P44" i="10"/>
  <c r="Q44" i="10"/>
  <c r="R44" i="10"/>
  <c r="N45" i="10"/>
  <c r="O45" i="10"/>
  <c r="P45" i="10"/>
  <c r="Q45" i="10"/>
  <c r="R45" i="10"/>
  <c r="R38" i="10"/>
  <c r="Q38" i="10"/>
  <c r="P38" i="10"/>
  <c r="O38" i="10"/>
  <c r="N38" i="10"/>
  <c r="F39" i="10"/>
  <c r="G39" i="10"/>
  <c r="H39" i="10"/>
  <c r="I39" i="10"/>
  <c r="J39" i="10"/>
  <c r="K39" i="10"/>
  <c r="L39" i="10"/>
  <c r="F40" i="10"/>
  <c r="G40" i="10"/>
  <c r="H40" i="10"/>
  <c r="I40" i="10"/>
  <c r="J40" i="10"/>
  <c r="K40" i="10"/>
  <c r="L40" i="10"/>
  <c r="F41" i="10"/>
  <c r="G41" i="10"/>
  <c r="H41" i="10"/>
  <c r="I41" i="10"/>
  <c r="J41" i="10"/>
  <c r="K41" i="10"/>
  <c r="L41" i="10"/>
  <c r="F42" i="10"/>
  <c r="G42" i="10"/>
  <c r="H42" i="10"/>
  <c r="I42" i="10"/>
  <c r="J42" i="10"/>
  <c r="K42" i="10"/>
  <c r="L42" i="10"/>
  <c r="F43" i="10"/>
  <c r="G43" i="10"/>
  <c r="H43" i="10"/>
  <c r="I43" i="10"/>
  <c r="J43" i="10"/>
  <c r="K43" i="10"/>
  <c r="L43" i="10"/>
  <c r="F44" i="10"/>
  <c r="G44" i="10"/>
  <c r="H44" i="10"/>
  <c r="I44" i="10"/>
  <c r="J44" i="10"/>
  <c r="K44" i="10"/>
  <c r="L44" i="10"/>
  <c r="F45" i="10"/>
  <c r="G45" i="10"/>
  <c r="H45" i="10"/>
  <c r="I45" i="10"/>
  <c r="J45" i="10"/>
  <c r="K45" i="10"/>
  <c r="L45" i="10"/>
  <c r="L38" i="10"/>
  <c r="K38" i="10"/>
  <c r="J38" i="10"/>
  <c r="I38" i="10"/>
  <c r="H38" i="10"/>
  <c r="G38" i="10"/>
  <c r="F38" i="10"/>
  <c r="X39" i="10"/>
  <c r="Y39" i="10"/>
  <c r="Z39" i="10"/>
  <c r="AA39" i="10"/>
  <c r="AB39" i="10"/>
  <c r="AC39" i="10"/>
  <c r="X40" i="10"/>
  <c r="Y40" i="10"/>
  <c r="Z40" i="10"/>
  <c r="AA40" i="10"/>
  <c r="AB40" i="10"/>
  <c r="AC40" i="10"/>
  <c r="X41" i="10"/>
  <c r="Y41" i="10"/>
  <c r="Z41" i="10"/>
  <c r="AA41" i="10"/>
  <c r="AB41" i="10"/>
  <c r="AC41" i="10"/>
  <c r="X42" i="10"/>
  <c r="Y42" i="10"/>
  <c r="Z42" i="10"/>
  <c r="AA42" i="10"/>
  <c r="AB42" i="10"/>
  <c r="AC42" i="10"/>
  <c r="X43" i="10"/>
  <c r="Y43" i="10"/>
  <c r="Z43" i="10"/>
  <c r="AA43" i="10"/>
  <c r="AB43" i="10"/>
  <c r="AC43" i="10"/>
  <c r="X44" i="10"/>
  <c r="Y44" i="10"/>
  <c r="Z44" i="10"/>
  <c r="AA44" i="10"/>
  <c r="AB44" i="10"/>
  <c r="AC44" i="10"/>
  <c r="X45" i="10"/>
  <c r="Y45" i="10"/>
  <c r="Z45" i="10"/>
  <c r="AA45" i="10"/>
  <c r="AB45" i="10"/>
  <c r="AC45" i="10"/>
  <c r="AC38" i="10"/>
  <c r="AB38" i="10"/>
  <c r="AA38" i="10"/>
  <c r="Z38" i="10"/>
  <c r="Y38" i="10"/>
  <c r="X38" i="10"/>
  <c r="X34" i="10"/>
  <c r="Y34" i="10"/>
  <c r="Z34" i="10"/>
  <c r="AA34" i="10"/>
  <c r="AB34" i="10"/>
  <c r="AC34" i="10"/>
  <c r="X35" i="10"/>
  <c r="Y35" i="10"/>
  <c r="Z35" i="10"/>
  <c r="AA35" i="10"/>
  <c r="AB35" i="10"/>
  <c r="AC35" i="10"/>
  <c r="X36" i="10"/>
  <c r="Y36" i="10"/>
  <c r="Z36" i="10"/>
  <c r="AA36" i="10"/>
  <c r="AB36" i="10"/>
  <c r="AC36" i="10"/>
  <c r="AC33" i="10"/>
  <c r="AB33" i="10"/>
  <c r="AA33" i="10"/>
  <c r="Z33" i="10"/>
  <c r="Y33" i="10"/>
  <c r="X33" i="10"/>
  <c r="X30" i="10"/>
  <c r="Y30" i="10"/>
  <c r="Z30" i="10"/>
  <c r="AA30" i="10"/>
  <c r="AB30" i="10"/>
  <c r="AC30" i="10"/>
  <c r="X31" i="10"/>
  <c r="Y31" i="10"/>
  <c r="Z31" i="10"/>
  <c r="AA31" i="10"/>
  <c r="AB31" i="10"/>
  <c r="AC31" i="10"/>
  <c r="AC29" i="10"/>
  <c r="AB29" i="10"/>
  <c r="AA29" i="10"/>
  <c r="Z29" i="10"/>
  <c r="Y29" i="10"/>
  <c r="X29" i="10"/>
  <c r="X25" i="10"/>
  <c r="Y25" i="10"/>
  <c r="Z25" i="10"/>
  <c r="AA25" i="10"/>
  <c r="AB25" i="10"/>
  <c r="AC25" i="10"/>
  <c r="X26" i="10"/>
  <c r="X23" i="10" s="1"/>
  <c r="Y26" i="10"/>
  <c r="Y23" i="10" s="1"/>
  <c r="Z26" i="10"/>
  <c r="Z23" i="10" s="1"/>
  <c r="AA26" i="10"/>
  <c r="AA23" i="10" s="1"/>
  <c r="AB26" i="10"/>
  <c r="AC26" i="10"/>
  <c r="AC24" i="10"/>
  <c r="AC23" i="10" s="1"/>
  <c r="AB24" i="10"/>
  <c r="AB23" i="10" s="1"/>
  <c r="AA24" i="10"/>
  <c r="Z24" i="10"/>
  <c r="Y24" i="10"/>
  <c r="X24" i="10"/>
  <c r="T25" i="10"/>
  <c r="U25" i="10"/>
  <c r="V25" i="10"/>
  <c r="T26" i="10"/>
  <c r="U26" i="10"/>
  <c r="V26" i="10"/>
  <c r="V24" i="10"/>
  <c r="U24" i="10"/>
  <c r="T24" i="10"/>
  <c r="N25" i="10"/>
  <c r="O25" i="10"/>
  <c r="P25" i="10"/>
  <c r="Q25" i="10"/>
  <c r="R25" i="10"/>
  <c r="N26" i="10"/>
  <c r="O26" i="10"/>
  <c r="P26" i="10"/>
  <c r="Q26" i="10"/>
  <c r="R26" i="10"/>
  <c r="R24" i="10"/>
  <c r="Q24" i="10"/>
  <c r="P24" i="10"/>
  <c r="O24" i="10"/>
  <c r="N24" i="10"/>
  <c r="F25" i="10"/>
  <c r="G25" i="10"/>
  <c r="H25" i="10"/>
  <c r="I25" i="10"/>
  <c r="J25" i="10"/>
  <c r="K25" i="10"/>
  <c r="L25" i="10"/>
  <c r="F26" i="10"/>
  <c r="G26" i="10"/>
  <c r="H26" i="10"/>
  <c r="I26" i="10"/>
  <c r="J26" i="10"/>
  <c r="K26" i="10"/>
  <c r="L26" i="10"/>
  <c r="L24" i="10"/>
  <c r="K24" i="10"/>
  <c r="J24" i="10"/>
  <c r="I24" i="10"/>
  <c r="H24" i="10"/>
  <c r="G24" i="10"/>
  <c r="F24" i="10"/>
  <c r="X20" i="10"/>
  <c r="Y20" i="10"/>
  <c r="Z20" i="10"/>
  <c r="AA20" i="10"/>
  <c r="AB20" i="10"/>
  <c r="AC20" i="10"/>
  <c r="X21" i="10"/>
  <c r="Y21" i="10"/>
  <c r="Z21" i="10"/>
  <c r="AA21" i="10"/>
  <c r="AB21" i="10"/>
  <c r="AC21" i="10"/>
  <c r="X22" i="10"/>
  <c r="Y22" i="10"/>
  <c r="Z22" i="10"/>
  <c r="AA22" i="10"/>
  <c r="AB22" i="10"/>
  <c r="AC22" i="10"/>
  <c r="AC19" i="10"/>
  <c r="AB19" i="10"/>
  <c r="AA19" i="10"/>
  <c r="Z19" i="10"/>
  <c r="Y19" i="10"/>
  <c r="X19" i="10"/>
  <c r="T20" i="10"/>
  <c r="U20" i="10"/>
  <c r="V20" i="10"/>
  <c r="T21" i="10"/>
  <c r="U21" i="10"/>
  <c r="V21" i="10"/>
  <c r="T22" i="10"/>
  <c r="U22" i="10"/>
  <c r="V22" i="10"/>
  <c r="V19" i="10"/>
  <c r="U19" i="10"/>
  <c r="T19" i="10"/>
  <c r="N20" i="10"/>
  <c r="O20" i="10"/>
  <c r="P20" i="10"/>
  <c r="Q20" i="10"/>
  <c r="R20" i="10"/>
  <c r="N21" i="10"/>
  <c r="O21" i="10"/>
  <c r="P21" i="10"/>
  <c r="Q21" i="10"/>
  <c r="R21" i="10"/>
  <c r="N22" i="10"/>
  <c r="O22" i="10"/>
  <c r="P22" i="10"/>
  <c r="Q22" i="10"/>
  <c r="R22" i="10"/>
  <c r="R19" i="10"/>
  <c r="Q19" i="10"/>
  <c r="P19" i="10"/>
  <c r="O19" i="10"/>
  <c r="N19" i="10"/>
  <c r="F20" i="10"/>
  <c r="G20" i="10"/>
  <c r="H20" i="10"/>
  <c r="I20" i="10"/>
  <c r="J20" i="10"/>
  <c r="K20" i="10"/>
  <c r="L20" i="10"/>
  <c r="F21" i="10"/>
  <c r="G21" i="10"/>
  <c r="H21" i="10"/>
  <c r="I21" i="10"/>
  <c r="J21" i="10"/>
  <c r="K21" i="10"/>
  <c r="L21" i="10"/>
  <c r="F22" i="10"/>
  <c r="G22" i="10"/>
  <c r="H22" i="10"/>
  <c r="I22" i="10"/>
  <c r="J22" i="10"/>
  <c r="K22" i="10"/>
  <c r="L22" i="10"/>
  <c r="L19" i="10"/>
  <c r="K19" i="10"/>
  <c r="J19" i="10"/>
  <c r="I19" i="10"/>
  <c r="H19" i="10"/>
  <c r="G19" i="10"/>
  <c r="F19" i="10"/>
  <c r="X15" i="10"/>
  <c r="Y15" i="10"/>
  <c r="Z15" i="10"/>
  <c r="AA15" i="10"/>
  <c r="AB15" i="10"/>
  <c r="AC15" i="10"/>
  <c r="X16" i="10"/>
  <c r="Y16" i="10"/>
  <c r="Z16" i="10"/>
  <c r="AA16" i="10"/>
  <c r="AB16" i="10"/>
  <c r="AC16" i="10"/>
  <c r="X17" i="10"/>
  <c r="Y17" i="10"/>
  <c r="Z17" i="10"/>
  <c r="AA17" i="10"/>
  <c r="AB17" i="10"/>
  <c r="AC17" i="10"/>
  <c r="AC14" i="10"/>
  <c r="AB14" i="10"/>
  <c r="AA14" i="10"/>
  <c r="Z14" i="10"/>
  <c r="Y14" i="10"/>
  <c r="X14" i="10"/>
  <c r="T15" i="10"/>
  <c r="U15" i="10"/>
  <c r="V15" i="10"/>
  <c r="T16" i="10"/>
  <c r="U16" i="10"/>
  <c r="V16" i="10"/>
  <c r="T17" i="10"/>
  <c r="U17" i="10"/>
  <c r="V17" i="10"/>
  <c r="V14" i="10"/>
  <c r="U14" i="10"/>
  <c r="T14" i="10"/>
  <c r="N15" i="10"/>
  <c r="O15" i="10"/>
  <c r="P15" i="10"/>
  <c r="Q15" i="10"/>
  <c r="R15" i="10"/>
  <c r="N16" i="10"/>
  <c r="O16" i="10"/>
  <c r="P16" i="10"/>
  <c r="Q16" i="10"/>
  <c r="R16" i="10"/>
  <c r="N17" i="10"/>
  <c r="O17" i="10"/>
  <c r="P17" i="10"/>
  <c r="Q17" i="10"/>
  <c r="R17" i="10"/>
  <c r="R14" i="10"/>
  <c r="Q14" i="10"/>
  <c r="P14" i="10"/>
  <c r="O14" i="10"/>
  <c r="N14" i="10"/>
  <c r="F15" i="10"/>
  <c r="G15" i="10"/>
  <c r="H15" i="10"/>
  <c r="I15" i="10"/>
  <c r="J15" i="10"/>
  <c r="K15" i="10"/>
  <c r="L15" i="10"/>
  <c r="F16" i="10"/>
  <c r="G16" i="10"/>
  <c r="H16" i="10"/>
  <c r="I16" i="10"/>
  <c r="J16" i="10"/>
  <c r="K16" i="10"/>
  <c r="L16" i="10"/>
  <c r="F17" i="10"/>
  <c r="G17" i="10"/>
  <c r="H17" i="10"/>
  <c r="I17" i="10"/>
  <c r="J17" i="10"/>
  <c r="K17" i="10"/>
  <c r="L17" i="10"/>
  <c r="L14" i="10"/>
  <c r="K14" i="10"/>
  <c r="J14" i="10"/>
  <c r="I14" i="10"/>
  <c r="H14" i="10"/>
  <c r="G14" i="10"/>
  <c r="F14" i="10"/>
  <c r="X10" i="10"/>
  <c r="Y10" i="10"/>
  <c r="Z10" i="10"/>
  <c r="AA10" i="10"/>
  <c r="AB10" i="10"/>
  <c r="AC10" i="10"/>
  <c r="X11" i="10"/>
  <c r="Y11" i="10"/>
  <c r="Z11" i="10"/>
  <c r="AA11" i="10"/>
  <c r="AB11" i="10"/>
  <c r="AC11" i="10"/>
  <c r="X12" i="10"/>
  <c r="Y12" i="10"/>
  <c r="Z12" i="10"/>
  <c r="AA12" i="10"/>
  <c r="AB12" i="10"/>
  <c r="AC12" i="10"/>
  <c r="AC9" i="10"/>
  <c r="AB9" i="10"/>
  <c r="AA9" i="10"/>
  <c r="Z9" i="10"/>
  <c r="Y9" i="10"/>
  <c r="X9" i="10"/>
  <c r="T10" i="10"/>
  <c r="U10" i="10"/>
  <c r="V10" i="10"/>
  <c r="T11" i="10"/>
  <c r="U11" i="10"/>
  <c r="V11" i="10"/>
  <c r="T12" i="10"/>
  <c r="U12" i="10"/>
  <c r="V12" i="10"/>
  <c r="V9" i="10"/>
  <c r="U9" i="10"/>
  <c r="T9" i="10"/>
  <c r="N10" i="10"/>
  <c r="O10" i="10"/>
  <c r="P10" i="10"/>
  <c r="Q10" i="10"/>
  <c r="R10" i="10"/>
  <c r="N11" i="10"/>
  <c r="O11" i="10"/>
  <c r="P11" i="10"/>
  <c r="Q11" i="10"/>
  <c r="R11" i="10"/>
  <c r="N12" i="10"/>
  <c r="O12" i="10"/>
  <c r="P12" i="10"/>
  <c r="Q12" i="10"/>
  <c r="R12" i="10"/>
  <c r="R9" i="10"/>
  <c r="Q9" i="10"/>
  <c r="P9" i="10"/>
  <c r="O9" i="10"/>
  <c r="N9" i="10"/>
  <c r="F10" i="10"/>
  <c r="G10" i="10"/>
  <c r="H10" i="10"/>
  <c r="I10" i="10"/>
  <c r="J10" i="10"/>
  <c r="K10" i="10"/>
  <c r="L10" i="10"/>
  <c r="F11" i="10"/>
  <c r="G11" i="10"/>
  <c r="H11" i="10"/>
  <c r="I11" i="10"/>
  <c r="J11" i="10"/>
  <c r="K11" i="10"/>
  <c r="L11" i="10"/>
  <c r="F12" i="10"/>
  <c r="G12" i="10"/>
  <c r="H12" i="10"/>
  <c r="I12" i="10"/>
  <c r="J12" i="10"/>
  <c r="K12" i="10"/>
  <c r="L12" i="10"/>
  <c r="L9" i="10"/>
  <c r="K9" i="10"/>
  <c r="J9" i="10"/>
  <c r="I9" i="10"/>
  <c r="H9" i="10"/>
  <c r="G9" i="10"/>
  <c r="F9" i="10"/>
  <c r="X7" i="10"/>
  <c r="Y7" i="10"/>
  <c r="Z7" i="10"/>
  <c r="AA7" i="10"/>
  <c r="AB7" i="10"/>
  <c r="AC7" i="10"/>
  <c r="T7" i="10"/>
  <c r="U7" i="10"/>
  <c r="V7" i="10"/>
  <c r="N7" i="10"/>
  <c r="O7" i="10"/>
  <c r="P7" i="10"/>
  <c r="Q7" i="10"/>
  <c r="R7" i="10"/>
  <c r="F7" i="10"/>
  <c r="G7" i="10"/>
  <c r="H7" i="10"/>
  <c r="I7" i="10"/>
  <c r="J7" i="10"/>
  <c r="K7" i="10"/>
  <c r="L7" i="10"/>
  <c r="Y6" i="10"/>
  <c r="Z6" i="10"/>
  <c r="AA6" i="10"/>
  <c r="AB6" i="10"/>
  <c r="AC6" i="10"/>
  <c r="X6" i="10"/>
  <c r="U6" i="10"/>
  <c r="V6" i="10"/>
  <c r="T6" i="10"/>
  <c r="O6" i="10"/>
  <c r="P6" i="10"/>
  <c r="Q6" i="10"/>
  <c r="R6" i="10"/>
  <c r="N6" i="10"/>
  <c r="G6" i="10"/>
  <c r="H6" i="10"/>
  <c r="I6" i="10"/>
  <c r="J6" i="10"/>
  <c r="K6" i="10"/>
  <c r="L6" i="10"/>
  <c r="F6" i="10"/>
  <c r="C51" i="11" l="1"/>
  <c r="C48" i="11"/>
  <c r="W45" i="11"/>
  <c r="S45" i="11"/>
  <c r="M45" i="11"/>
  <c r="E45" i="11"/>
  <c r="D45" i="11"/>
  <c r="C45" i="11"/>
  <c r="W44" i="11"/>
  <c r="S44" i="11"/>
  <c r="C44" i="11" s="1"/>
  <c r="M44" i="11"/>
  <c r="E44" i="11"/>
  <c r="D44" i="11"/>
  <c r="W43" i="11"/>
  <c r="S43" i="11"/>
  <c r="M43" i="11"/>
  <c r="E43" i="11"/>
  <c r="D43" i="11" s="1"/>
  <c r="C43" i="11" s="1"/>
  <c r="W42" i="11"/>
  <c r="S42" i="11"/>
  <c r="M42" i="11"/>
  <c r="E42" i="11"/>
  <c r="D42" i="11"/>
  <c r="C42" i="11" s="1"/>
  <c r="W41" i="11"/>
  <c r="S41" i="11"/>
  <c r="Q41" i="11"/>
  <c r="M41" i="11"/>
  <c r="E41" i="11"/>
  <c r="D41" i="11"/>
  <c r="C41" i="11"/>
  <c r="W40" i="11"/>
  <c r="C40" i="11" s="1"/>
  <c r="S40" i="11"/>
  <c r="M40" i="11"/>
  <c r="E40" i="11"/>
  <c r="D40" i="11"/>
  <c r="W39" i="11"/>
  <c r="S39" i="11"/>
  <c r="M39" i="11"/>
  <c r="E39" i="11"/>
  <c r="D39" i="11" s="1"/>
  <c r="C39" i="11" s="1"/>
  <c r="W38" i="11"/>
  <c r="S38" i="11"/>
  <c r="M38" i="11"/>
  <c r="E38" i="11"/>
  <c r="D38" i="11" s="1"/>
  <c r="C38" i="11" s="1"/>
  <c r="AC37" i="11"/>
  <c r="AB37" i="11"/>
  <c r="AA37" i="11"/>
  <c r="Z37" i="11"/>
  <c r="Y37" i="11"/>
  <c r="X37" i="11"/>
  <c r="W37" i="11" s="1"/>
  <c r="V37" i="11"/>
  <c r="U37" i="11"/>
  <c r="T37" i="11"/>
  <c r="S37" i="11"/>
  <c r="R37" i="11"/>
  <c r="Q37" i="11"/>
  <c r="P37" i="11"/>
  <c r="O37" i="11"/>
  <c r="N37" i="11"/>
  <c r="M37" i="11" s="1"/>
  <c r="L37" i="11"/>
  <c r="K37" i="11"/>
  <c r="J37" i="11"/>
  <c r="I37" i="11"/>
  <c r="H37" i="11"/>
  <c r="G37" i="11"/>
  <c r="F37" i="11"/>
  <c r="E37" i="11" s="1"/>
  <c r="D37" i="11" s="1"/>
  <c r="C37" i="11" s="1"/>
  <c r="W36" i="11"/>
  <c r="S36" i="11"/>
  <c r="M36" i="11"/>
  <c r="E36" i="11"/>
  <c r="D36" i="11" s="1"/>
  <c r="C36" i="11" s="1"/>
  <c r="Y35" i="11"/>
  <c r="W35" i="11"/>
  <c r="S35" i="11"/>
  <c r="M35" i="11"/>
  <c r="E35" i="11"/>
  <c r="D35" i="11" s="1"/>
  <c r="C35" i="11" s="1"/>
  <c r="W34" i="11"/>
  <c r="S34" i="11"/>
  <c r="M34" i="11"/>
  <c r="E34" i="11"/>
  <c r="D34" i="11"/>
  <c r="C34" i="11"/>
  <c r="Y33" i="11"/>
  <c r="W33" i="11" s="1"/>
  <c r="C33" i="11" s="1"/>
  <c r="S33" i="11"/>
  <c r="M33" i="11"/>
  <c r="E33" i="11"/>
  <c r="D33" i="11"/>
  <c r="AC32" i="11"/>
  <c r="AB32" i="11"/>
  <c r="AA32" i="11"/>
  <c r="Z32" i="11"/>
  <c r="X32" i="11"/>
  <c r="V32" i="11"/>
  <c r="U32" i="11"/>
  <c r="T32" i="11"/>
  <c r="S32" i="11" s="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 s="1"/>
  <c r="W31" i="11"/>
  <c r="S31" i="11"/>
  <c r="M31" i="11"/>
  <c r="E31" i="11"/>
  <c r="D31" i="11"/>
  <c r="C31" i="11"/>
  <c r="W30" i="11"/>
  <c r="C30" i="11" s="1"/>
  <c r="S30" i="11"/>
  <c r="M30" i="11"/>
  <c r="E30" i="11"/>
  <c r="D30" i="11"/>
  <c r="W29" i="11"/>
  <c r="S29" i="11"/>
  <c r="M29" i="11"/>
  <c r="E29" i="11"/>
  <c r="D29" i="11" s="1"/>
  <c r="C29" i="11" s="1"/>
  <c r="AC28" i="11"/>
  <c r="AB28" i="11"/>
  <c r="AA28" i="11"/>
  <c r="AA27" i="11" s="1"/>
  <c r="Z28" i="11"/>
  <c r="Z27" i="11" s="1"/>
  <c r="Y28" i="11"/>
  <c r="X28" i="11"/>
  <c r="V28" i="11"/>
  <c r="U28" i="11"/>
  <c r="T28" i="11"/>
  <c r="S28" i="11"/>
  <c r="R28" i="11"/>
  <c r="R27" i="11" s="1"/>
  <c r="Q28" i="11"/>
  <c r="Q27" i="11" s="1"/>
  <c r="M27" i="11" s="1"/>
  <c r="P28" i="11"/>
  <c r="O28" i="11"/>
  <c r="N28" i="11"/>
  <c r="L28" i="11"/>
  <c r="K28" i="11"/>
  <c r="K27" i="11" s="1"/>
  <c r="J28" i="11"/>
  <c r="J27" i="11" s="1"/>
  <c r="I28" i="11"/>
  <c r="E28" i="11" s="1"/>
  <c r="D28" i="11" s="1"/>
  <c r="H28" i="11"/>
  <c r="G28" i="11"/>
  <c r="F28" i="11"/>
  <c r="AC27" i="11"/>
  <c r="AB27" i="11"/>
  <c r="X27" i="11"/>
  <c r="V27" i="11"/>
  <c r="U27" i="11"/>
  <c r="T27" i="11"/>
  <c r="S27" i="11" s="1"/>
  <c r="P27" i="11"/>
  <c r="O27" i="11"/>
  <c r="N27" i="11"/>
  <c r="L27" i="11"/>
  <c r="H27" i="11"/>
  <c r="G27" i="11"/>
  <c r="F27" i="11"/>
  <c r="W26" i="11"/>
  <c r="S26" i="11"/>
  <c r="M26" i="11"/>
  <c r="E26" i="11"/>
  <c r="D26" i="11"/>
  <c r="C26" i="11"/>
  <c r="W25" i="11"/>
  <c r="C25" i="11" s="1"/>
  <c r="S25" i="11"/>
  <c r="M25" i="11"/>
  <c r="E25" i="11"/>
  <c r="D25" i="11"/>
  <c r="W24" i="11"/>
  <c r="S24" i="11"/>
  <c r="M24" i="11"/>
  <c r="E24" i="11"/>
  <c r="D24" i="11" s="1"/>
  <c r="C24" i="11" s="1"/>
  <c r="AC23" i="11"/>
  <c r="AB23" i="11"/>
  <c r="AA23" i="11"/>
  <c r="Z23" i="11"/>
  <c r="Y23" i="11"/>
  <c r="X23" i="11"/>
  <c r="W23" i="11" s="1"/>
  <c r="V23" i="11"/>
  <c r="U23" i="11"/>
  <c r="T23" i="11"/>
  <c r="S23" i="11"/>
  <c r="R23" i="11"/>
  <c r="Q23" i="11"/>
  <c r="M23" i="11" s="1"/>
  <c r="P23" i="11"/>
  <c r="O23" i="11"/>
  <c r="N23" i="11"/>
  <c r="L23" i="11"/>
  <c r="K23" i="11"/>
  <c r="J23" i="11"/>
  <c r="I23" i="11"/>
  <c r="E23" i="11" s="1"/>
  <c r="D23" i="11" s="1"/>
  <c r="H23" i="11"/>
  <c r="G23" i="11"/>
  <c r="F23" i="11"/>
  <c r="W22" i="11"/>
  <c r="S22" i="11"/>
  <c r="C22" i="11" s="1"/>
  <c r="M22" i="11"/>
  <c r="E22" i="11"/>
  <c r="D22" i="11"/>
  <c r="W21" i="11"/>
  <c r="S21" i="11"/>
  <c r="M21" i="11"/>
  <c r="E21" i="11"/>
  <c r="D21" i="11" s="1"/>
  <c r="C21" i="11" s="1"/>
  <c r="W20" i="11"/>
  <c r="S20" i="11"/>
  <c r="M20" i="11"/>
  <c r="E20" i="11"/>
  <c r="D20" i="11"/>
  <c r="C20" i="11" s="1"/>
  <c r="W19" i="11"/>
  <c r="S19" i="11"/>
  <c r="M19" i="11"/>
  <c r="E19" i="11"/>
  <c r="D19" i="11"/>
  <c r="C19" i="11"/>
  <c r="AC18" i="11"/>
  <c r="AB18" i="11"/>
  <c r="AA18" i="11"/>
  <c r="Z18" i="11"/>
  <c r="Y18" i="11"/>
  <c r="X18" i="11"/>
  <c r="W18" i="11"/>
  <c r="V18" i="11"/>
  <c r="U18" i="11"/>
  <c r="T18" i="11"/>
  <c r="S18" i="11" s="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 s="1"/>
  <c r="W17" i="11"/>
  <c r="S17" i="11"/>
  <c r="M17" i="11"/>
  <c r="E17" i="11"/>
  <c r="D17" i="11"/>
  <c r="C17" i="11"/>
  <c r="W16" i="11"/>
  <c r="C16" i="11" s="1"/>
  <c r="S16" i="11"/>
  <c r="M16" i="11"/>
  <c r="E16" i="11"/>
  <c r="D16" i="11"/>
  <c r="W15" i="11"/>
  <c r="S15" i="11"/>
  <c r="M15" i="11"/>
  <c r="E15" i="11"/>
  <c r="D15" i="11" s="1"/>
  <c r="C15" i="11" s="1"/>
  <c r="W14" i="11"/>
  <c r="S14" i="11"/>
  <c r="M14" i="11"/>
  <c r="E14" i="11"/>
  <c r="D14" i="11" s="1"/>
  <c r="C14" i="11" s="1"/>
  <c r="AC13" i="11"/>
  <c r="AB13" i="11"/>
  <c r="AA13" i="11"/>
  <c r="Z13" i="11"/>
  <c r="Y13" i="11"/>
  <c r="X13" i="11"/>
  <c r="W13" i="11" s="1"/>
  <c r="V13" i="11"/>
  <c r="U13" i="11"/>
  <c r="T13" i="11"/>
  <c r="S13" i="11"/>
  <c r="R13" i="11"/>
  <c r="Q13" i="11"/>
  <c r="P13" i="11"/>
  <c r="P46" i="11" s="1"/>
  <c r="O13" i="11"/>
  <c r="M13" i="11" s="1"/>
  <c r="N13" i="11"/>
  <c r="L13" i="11"/>
  <c r="K13" i="11"/>
  <c r="J13" i="11"/>
  <c r="I13" i="11"/>
  <c r="H13" i="11"/>
  <c r="G13" i="11"/>
  <c r="F13" i="11"/>
  <c r="E13" i="11" s="1"/>
  <c r="D13" i="11" s="1"/>
  <c r="C13" i="11" s="1"/>
  <c r="W12" i="11"/>
  <c r="S12" i="11"/>
  <c r="M12" i="11"/>
  <c r="E12" i="11"/>
  <c r="D12" i="11" s="1"/>
  <c r="C12" i="11" s="1"/>
  <c r="W11" i="11"/>
  <c r="S11" i="11"/>
  <c r="M11" i="11"/>
  <c r="E11" i="11"/>
  <c r="D11" i="11"/>
  <c r="C11" i="11" s="1"/>
  <c r="W10" i="11"/>
  <c r="S10" i="11"/>
  <c r="M10" i="11"/>
  <c r="E10" i="11"/>
  <c r="D10" i="11"/>
  <c r="C10" i="11"/>
  <c r="W9" i="11"/>
  <c r="S9" i="11"/>
  <c r="Q9" i="11"/>
  <c r="O9" i="11"/>
  <c r="N9" i="11"/>
  <c r="M9" i="11"/>
  <c r="J9" i="11"/>
  <c r="I9" i="11"/>
  <c r="I8" i="11" s="1"/>
  <c r="I5" i="11" s="1"/>
  <c r="H9" i="11"/>
  <c r="H8" i="11" s="1"/>
  <c r="H5" i="11" s="1"/>
  <c r="H46" i="11" s="1"/>
  <c r="G9" i="11"/>
  <c r="G8" i="11" s="1"/>
  <c r="F9" i="11"/>
  <c r="E9" i="11" s="1"/>
  <c r="D9" i="11" s="1"/>
  <c r="C9" i="11" s="1"/>
  <c r="AC8" i="11"/>
  <c r="AC5" i="11" s="1"/>
  <c r="AC46" i="11" s="1"/>
  <c r="AB8" i="11"/>
  <c r="AB5" i="11" s="1"/>
  <c r="AB46" i="11" s="1"/>
  <c r="AA8" i="11"/>
  <c r="AA5" i="11" s="1"/>
  <c r="Z8" i="11"/>
  <c r="Y8" i="11"/>
  <c r="X8" i="11"/>
  <c r="W8" i="11"/>
  <c r="V8" i="11"/>
  <c r="V5" i="11" s="1"/>
  <c r="V46" i="11" s="1"/>
  <c r="U8" i="11"/>
  <c r="U5" i="11" s="1"/>
  <c r="U46" i="11" s="1"/>
  <c r="T8" i="11"/>
  <c r="T5" i="11" s="1"/>
  <c r="S8" i="11"/>
  <c r="R8" i="11"/>
  <c r="M8" i="11" s="1"/>
  <c r="Q8" i="11"/>
  <c r="P8" i="11"/>
  <c r="O8" i="11"/>
  <c r="O5" i="11" s="1"/>
  <c r="O46" i="11" s="1"/>
  <c r="N8" i="11"/>
  <c r="N5" i="11" s="1"/>
  <c r="L8" i="11"/>
  <c r="L5" i="11" s="1"/>
  <c r="L46" i="11" s="1"/>
  <c r="K8" i="11"/>
  <c r="K5" i="11" s="1"/>
  <c r="K46" i="11" s="1"/>
  <c r="J8" i="11"/>
  <c r="F8" i="11"/>
  <c r="F5" i="11" s="1"/>
  <c r="W7" i="11"/>
  <c r="C7" i="11" s="1"/>
  <c r="S7" i="11"/>
  <c r="M7" i="11"/>
  <c r="E7" i="11"/>
  <c r="D7" i="11"/>
  <c r="W6" i="11"/>
  <c r="S6" i="11"/>
  <c r="M6" i="11"/>
  <c r="E6" i="11"/>
  <c r="D6" i="11" s="1"/>
  <c r="C6" i="11" s="1"/>
  <c r="Z5" i="11"/>
  <c r="Z46" i="11" s="1"/>
  <c r="Y5" i="11"/>
  <c r="X5" i="11"/>
  <c r="W5" i="11" s="1"/>
  <c r="R5" i="11"/>
  <c r="R46" i="11" s="1"/>
  <c r="Q5" i="11"/>
  <c r="P5" i="11"/>
  <c r="J5" i="11"/>
  <c r="J46" i="11" s="1"/>
  <c r="M5" i="11" l="1"/>
  <c r="N46" i="11"/>
  <c r="C23" i="11"/>
  <c r="Y27" i="11"/>
  <c r="W27" i="11" s="1"/>
  <c r="W46" i="11" s="1"/>
  <c r="E5" i="11"/>
  <c r="F46" i="11"/>
  <c r="AA46" i="11"/>
  <c r="G5" i="11"/>
  <c r="G46" i="11" s="1"/>
  <c r="E8" i="11"/>
  <c r="D8" i="11" s="1"/>
  <c r="C8" i="11" s="1"/>
  <c r="C18" i="11"/>
  <c r="Q46" i="11"/>
  <c r="S5" i="11"/>
  <c r="S46" i="11" s="1"/>
  <c r="T46" i="11"/>
  <c r="M28" i="11"/>
  <c r="I27" i="11"/>
  <c r="E27" i="11" s="1"/>
  <c r="D27" i="11" s="1"/>
  <c r="Y32" i="11"/>
  <c r="W32" i="11" s="1"/>
  <c r="C32" i="11" s="1"/>
  <c r="W28" i="11"/>
  <c r="C28" i="11" s="1"/>
  <c r="X46" i="11"/>
  <c r="C51" i="13"/>
  <c r="C48" i="13" s="1"/>
  <c r="X46" i="13"/>
  <c r="P46" i="13"/>
  <c r="H46" i="13"/>
  <c r="W45" i="13"/>
  <c r="S45" i="13"/>
  <c r="M45" i="13"/>
  <c r="E45" i="13"/>
  <c r="D45" i="13" s="1"/>
  <c r="C45" i="13" s="1"/>
  <c r="W44" i="13"/>
  <c r="S44" i="13"/>
  <c r="M44" i="13"/>
  <c r="E44" i="13"/>
  <c r="D44" i="13"/>
  <c r="C44" i="13" s="1"/>
  <c r="W43" i="13"/>
  <c r="S43" i="13"/>
  <c r="M43" i="13"/>
  <c r="E43" i="13"/>
  <c r="D43" i="13" s="1"/>
  <c r="C43" i="13" s="1"/>
  <c r="W42" i="13"/>
  <c r="S42" i="13"/>
  <c r="M42" i="13"/>
  <c r="E42" i="13"/>
  <c r="D42" i="13" s="1"/>
  <c r="C42" i="13" s="1"/>
  <c r="W41" i="13"/>
  <c r="S41" i="13"/>
  <c r="M41" i="13"/>
  <c r="E41" i="13"/>
  <c r="D41" i="13" s="1"/>
  <c r="C41" i="13" s="1"/>
  <c r="W40" i="13"/>
  <c r="S40" i="13"/>
  <c r="M40" i="13"/>
  <c r="E40" i="13"/>
  <c r="D40" i="13"/>
  <c r="C40" i="13" s="1"/>
  <c r="W39" i="13"/>
  <c r="S39" i="13"/>
  <c r="M39" i="13"/>
  <c r="E39" i="13"/>
  <c r="D39" i="13" s="1"/>
  <c r="C39" i="13" s="1"/>
  <c r="W38" i="13"/>
  <c r="S38" i="13"/>
  <c r="M38" i="13"/>
  <c r="E38" i="13"/>
  <c r="D38" i="13"/>
  <c r="C38" i="13" s="1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 s="1"/>
  <c r="L37" i="13"/>
  <c r="K37" i="13"/>
  <c r="J37" i="13"/>
  <c r="I37" i="13"/>
  <c r="H37" i="13"/>
  <c r="G37" i="13"/>
  <c r="F37" i="13"/>
  <c r="E37" i="13" s="1"/>
  <c r="D37" i="13" s="1"/>
  <c r="W36" i="13"/>
  <c r="S36" i="13"/>
  <c r="M36" i="13"/>
  <c r="E36" i="13"/>
  <c r="D36" i="13" s="1"/>
  <c r="C36" i="13" s="1"/>
  <c r="W35" i="13"/>
  <c r="S35" i="13"/>
  <c r="M35" i="13"/>
  <c r="E35" i="13"/>
  <c r="D35" i="13" s="1"/>
  <c r="C35" i="13" s="1"/>
  <c r="W34" i="13"/>
  <c r="S34" i="13"/>
  <c r="M34" i="13"/>
  <c r="E34" i="13"/>
  <c r="D34" i="13" s="1"/>
  <c r="C34" i="13" s="1"/>
  <c r="W33" i="13"/>
  <c r="S33" i="13"/>
  <c r="M33" i="13"/>
  <c r="E33" i="13"/>
  <c r="D33" i="13"/>
  <c r="C33" i="13"/>
  <c r="AC32" i="13"/>
  <c r="AB32" i="13"/>
  <c r="AA32" i="13"/>
  <c r="Z32" i="13"/>
  <c r="Y32" i="13"/>
  <c r="X32" i="13"/>
  <c r="W32" i="13"/>
  <c r="V32" i="13"/>
  <c r="U32" i="13"/>
  <c r="T32" i="13"/>
  <c r="S32" i="13" s="1"/>
  <c r="R32" i="13"/>
  <c r="Q32" i="13"/>
  <c r="P32" i="13"/>
  <c r="O32" i="13"/>
  <c r="N32" i="13"/>
  <c r="M32" i="13" s="1"/>
  <c r="L32" i="13"/>
  <c r="K32" i="13"/>
  <c r="J32" i="13"/>
  <c r="I32" i="13"/>
  <c r="H32" i="13"/>
  <c r="G32" i="13"/>
  <c r="F32" i="13"/>
  <c r="E32" i="13" s="1"/>
  <c r="D32" i="13" s="1"/>
  <c r="W31" i="13"/>
  <c r="S31" i="13"/>
  <c r="M31" i="13"/>
  <c r="E31" i="13"/>
  <c r="D31" i="13"/>
  <c r="C31" i="13" s="1"/>
  <c r="W30" i="13"/>
  <c r="S30" i="13"/>
  <c r="M30" i="13"/>
  <c r="E30" i="13"/>
  <c r="D30" i="13" s="1"/>
  <c r="C30" i="13" s="1"/>
  <c r="W29" i="13"/>
  <c r="S29" i="13"/>
  <c r="M29" i="13"/>
  <c r="E29" i="13"/>
  <c r="D29" i="13"/>
  <c r="C29" i="13" s="1"/>
  <c r="AC28" i="13"/>
  <c r="AB28" i="13"/>
  <c r="AB27" i="13" s="1"/>
  <c r="AA28" i="13"/>
  <c r="AA27" i="13" s="1"/>
  <c r="Z28" i="13"/>
  <c r="Y28" i="13"/>
  <c r="X28" i="13"/>
  <c r="W28" i="13"/>
  <c r="V28" i="13"/>
  <c r="U28" i="13"/>
  <c r="T28" i="13"/>
  <c r="T27" i="13" s="1"/>
  <c r="S27" i="13" s="1"/>
  <c r="S28" i="13"/>
  <c r="R28" i="13"/>
  <c r="Q28" i="13"/>
  <c r="P28" i="13"/>
  <c r="O28" i="13"/>
  <c r="N28" i="13"/>
  <c r="M28" i="13" s="1"/>
  <c r="L28" i="13"/>
  <c r="L27" i="13" s="1"/>
  <c r="K28" i="13"/>
  <c r="K27" i="13" s="1"/>
  <c r="J28" i="13"/>
  <c r="I28" i="13"/>
  <c r="H28" i="13"/>
  <c r="G28" i="13"/>
  <c r="F28" i="13"/>
  <c r="E28" i="13" s="1"/>
  <c r="D28" i="13" s="1"/>
  <c r="AC27" i="13"/>
  <c r="Z27" i="13"/>
  <c r="Y27" i="13"/>
  <c r="X27" i="13"/>
  <c r="W27" i="13"/>
  <c r="V27" i="13"/>
  <c r="U27" i="13"/>
  <c r="R27" i="13"/>
  <c r="Q27" i="13"/>
  <c r="P27" i="13"/>
  <c r="O27" i="13"/>
  <c r="N27" i="13"/>
  <c r="M27" i="13" s="1"/>
  <c r="J27" i="13"/>
  <c r="I27" i="13"/>
  <c r="H27" i="13"/>
  <c r="G27" i="13"/>
  <c r="F27" i="13"/>
  <c r="E27" i="13" s="1"/>
  <c r="W26" i="13"/>
  <c r="S26" i="13"/>
  <c r="M26" i="13"/>
  <c r="E26" i="13"/>
  <c r="D26" i="13"/>
  <c r="C26" i="13" s="1"/>
  <c r="W25" i="13"/>
  <c r="S25" i="13"/>
  <c r="M25" i="13"/>
  <c r="E25" i="13"/>
  <c r="D25" i="13" s="1"/>
  <c r="C25" i="13" s="1"/>
  <c r="W24" i="13"/>
  <c r="S24" i="13"/>
  <c r="M24" i="13"/>
  <c r="E24" i="13"/>
  <c r="D24" i="13"/>
  <c r="C24" i="13" s="1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 s="1"/>
  <c r="L23" i="13"/>
  <c r="K23" i="13"/>
  <c r="J23" i="13"/>
  <c r="I23" i="13"/>
  <c r="H23" i="13"/>
  <c r="G23" i="13"/>
  <c r="F23" i="13"/>
  <c r="E23" i="13" s="1"/>
  <c r="D23" i="13" s="1"/>
  <c r="W22" i="13"/>
  <c r="S22" i="13"/>
  <c r="M22" i="13"/>
  <c r="E22" i="13"/>
  <c r="D22" i="13" s="1"/>
  <c r="C22" i="13" s="1"/>
  <c r="W21" i="13"/>
  <c r="S21" i="13"/>
  <c r="M21" i="13"/>
  <c r="E21" i="13"/>
  <c r="D21" i="13" s="1"/>
  <c r="C21" i="13" s="1"/>
  <c r="W20" i="13"/>
  <c r="S20" i="13"/>
  <c r="M20" i="13"/>
  <c r="E20" i="13"/>
  <c r="D20" i="13" s="1"/>
  <c r="C20" i="13" s="1"/>
  <c r="W19" i="13"/>
  <c r="S19" i="13"/>
  <c r="M19" i="13"/>
  <c r="E19" i="13"/>
  <c r="D19" i="13"/>
  <c r="C19" i="13"/>
  <c r="AC18" i="13"/>
  <c r="AB18" i="13"/>
  <c r="AA18" i="13"/>
  <c r="Z18" i="13"/>
  <c r="Y18" i="13"/>
  <c r="X18" i="13"/>
  <c r="W18" i="13"/>
  <c r="V18" i="13"/>
  <c r="U18" i="13"/>
  <c r="T18" i="13"/>
  <c r="S18" i="13" s="1"/>
  <c r="R18" i="13"/>
  <c r="Q18" i="13"/>
  <c r="P18" i="13"/>
  <c r="O18" i="13"/>
  <c r="N18" i="13"/>
  <c r="M18" i="13" s="1"/>
  <c r="L18" i="13"/>
  <c r="K18" i="13"/>
  <c r="J18" i="13"/>
  <c r="I18" i="13"/>
  <c r="H18" i="13"/>
  <c r="G18" i="13"/>
  <c r="F18" i="13"/>
  <c r="E18" i="13" s="1"/>
  <c r="D18" i="13" s="1"/>
  <c r="W17" i="13"/>
  <c r="S17" i="13"/>
  <c r="M17" i="13"/>
  <c r="E17" i="13"/>
  <c r="D17" i="13"/>
  <c r="C17" i="13" s="1"/>
  <c r="W16" i="13"/>
  <c r="S16" i="13"/>
  <c r="M16" i="13"/>
  <c r="E16" i="13"/>
  <c r="D16" i="13" s="1"/>
  <c r="C16" i="13" s="1"/>
  <c r="W15" i="13"/>
  <c r="S15" i="13"/>
  <c r="M15" i="13"/>
  <c r="E15" i="13"/>
  <c r="D15" i="13"/>
  <c r="C15" i="13" s="1"/>
  <c r="W14" i="13"/>
  <c r="S14" i="13"/>
  <c r="M14" i="13"/>
  <c r="E14" i="13"/>
  <c r="D14" i="13" s="1"/>
  <c r="C14" i="13" s="1"/>
  <c r="AC13" i="13"/>
  <c r="AB13" i="13"/>
  <c r="AA13" i="13"/>
  <c r="Z13" i="13"/>
  <c r="Y13" i="13"/>
  <c r="Y46" i="13" s="1"/>
  <c r="X13" i="13"/>
  <c r="W13" i="13" s="1"/>
  <c r="V13" i="13"/>
  <c r="U13" i="13"/>
  <c r="T13" i="13"/>
  <c r="S13" i="13" s="1"/>
  <c r="R13" i="13"/>
  <c r="Q13" i="13"/>
  <c r="M13" i="13" s="1"/>
  <c r="P13" i="13"/>
  <c r="O13" i="13"/>
  <c r="N13" i="13"/>
  <c r="L13" i="13"/>
  <c r="K13" i="13"/>
  <c r="J13" i="13"/>
  <c r="I13" i="13"/>
  <c r="I46" i="13" s="1"/>
  <c r="H13" i="13"/>
  <c r="G13" i="13"/>
  <c r="F13" i="13"/>
  <c r="W12" i="13"/>
  <c r="S12" i="13"/>
  <c r="C12" i="13" s="1"/>
  <c r="M12" i="13"/>
  <c r="E12" i="13"/>
  <c r="D12" i="13"/>
  <c r="W11" i="13"/>
  <c r="S11" i="13"/>
  <c r="M11" i="13"/>
  <c r="E11" i="13"/>
  <c r="D11" i="13" s="1"/>
  <c r="C11" i="13" s="1"/>
  <c r="W10" i="13"/>
  <c r="S10" i="13"/>
  <c r="M10" i="13"/>
  <c r="E10" i="13"/>
  <c r="D10" i="13"/>
  <c r="C10" i="13"/>
  <c r="W9" i="13"/>
  <c r="S9" i="13"/>
  <c r="M9" i="13"/>
  <c r="E9" i="13"/>
  <c r="D9" i="13" s="1"/>
  <c r="C9" i="13" s="1"/>
  <c r="AC8" i="13"/>
  <c r="AC5" i="13" s="1"/>
  <c r="AC46" i="13" s="1"/>
  <c r="AB8" i="13"/>
  <c r="AB5" i="13" s="1"/>
  <c r="AA8" i="13"/>
  <c r="Z8" i="13"/>
  <c r="Y8" i="13"/>
  <c r="X8" i="13"/>
  <c r="W8" i="13" s="1"/>
  <c r="V8" i="13"/>
  <c r="U8" i="13"/>
  <c r="U5" i="13" s="1"/>
  <c r="U46" i="13" s="1"/>
  <c r="T8" i="13"/>
  <c r="S8" i="13" s="1"/>
  <c r="R8" i="13"/>
  <c r="Q8" i="13"/>
  <c r="P8" i="13"/>
  <c r="O8" i="13"/>
  <c r="N8" i="13"/>
  <c r="M8" i="13"/>
  <c r="L8" i="13"/>
  <c r="L5" i="13" s="1"/>
  <c r="K8" i="13"/>
  <c r="J8" i="13"/>
  <c r="I8" i="13"/>
  <c r="H8" i="13"/>
  <c r="G8" i="13"/>
  <c r="F8" i="13"/>
  <c r="E8" i="13"/>
  <c r="D8" i="13"/>
  <c r="W7" i="13"/>
  <c r="S7" i="13"/>
  <c r="M7" i="13"/>
  <c r="E7" i="13"/>
  <c r="D7" i="13" s="1"/>
  <c r="C7" i="13" s="1"/>
  <c r="W6" i="13"/>
  <c r="S6" i="13"/>
  <c r="M6" i="13"/>
  <c r="E6" i="13"/>
  <c r="D6" i="13"/>
  <c r="C6" i="13" s="1"/>
  <c r="AA5" i="13"/>
  <c r="Z5" i="13"/>
  <c r="Z46" i="13" s="1"/>
  <c r="Y5" i="13"/>
  <c r="X5" i="13"/>
  <c r="W5" i="13"/>
  <c r="W46" i="13" s="1"/>
  <c r="V5" i="13"/>
  <c r="V46" i="13" s="1"/>
  <c r="R5" i="13"/>
  <c r="R46" i="13" s="1"/>
  <c r="Q5" i="13"/>
  <c r="P5" i="13"/>
  <c r="O5" i="13"/>
  <c r="O46" i="13" s="1"/>
  <c r="N5" i="13"/>
  <c r="N46" i="13" s="1"/>
  <c r="K5" i="13"/>
  <c r="J5" i="13"/>
  <c r="J46" i="13" s="1"/>
  <c r="I5" i="13"/>
  <c r="H5" i="13"/>
  <c r="G5" i="13"/>
  <c r="G46" i="13" s="1"/>
  <c r="F5" i="13"/>
  <c r="F46" i="13" s="1"/>
  <c r="C27" i="11" l="1"/>
  <c r="M46" i="11"/>
  <c r="D5" i="11"/>
  <c r="E46" i="11"/>
  <c r="I46" i="11"/>
  <c r="Y46" i="11"/>
  <c r="K46" i="13"/>
  <c r="C37" i="13"/>
  <c r="AA46" i="13"/>
  <c r="D27" i="13"/>
  <c r="C27" i="13" s="1"/>
  <c r="C8" i="13"/>
  <c r="L46" i="13"/>
  <c r="C28" i="13"/>
  <c r="C32" i="13"/>
  <c r="AB46" i="13"/>
  <c r="C18" i="13"/>
  <c r="C23" i="13"/>
  <c r="E5" i="13"/>
  <c r="M5" i="13"/>
  <c r="Q46" i="13"/>
  <c r="M46" i="13" s="1"/>
  <c r="E13" i="13"/>
  <c r="D13" i="13" s="1"/>
  <c r="C13" i="13" s="1"/>
  <c r="T5" i="13"/>
  <c r="C5" i="11" l="1"/>
  <c r="D46" i="11"/>
  <c r="C46" i="11" s="1"/>
  <c r="E46" i="13"/>
  <c r="D5" i="13"/>
  <c r="T46" i="13"/>
  <c r="S5" i="13"/>
  <c r="S46" i="13" s="1"/>
  <c r="D46" i="13" l="1"/>
  <c r="C46" i="13" s="1"/>
  <c r="C5" i="13"/>
  <c r="C48" i="12" l="1"/>
  <c r="C48" i="16"/>
  <c r="C51" i="21" l="1"/>
  <c r="Z46" i="21"/>
  <c r="R46" i="21"/>
  <c r="J46" i="21"/>
  <c r="W45" i="21"/>
  <c r="S45" i="21"/>
  <c r="M45" i="21"/>
  <c r="E45" i="21"/>
  <c r="D45" i="21" s="1"/>
  <c r="C45" i="21" s="1"/>
  <c r="W44" i="21"/>
  <c r="S44" i="21"/>
  <c r="M44" i="21"/>
  <c r="E44" i="21"/>
  <c r="D44" i="21" s="1"/>
  <c r="C44" i="21" s="1"/>
  <c r="W43" i="21"/>
  <c r="S43" i="21"/>
  <c r="M43" i="21"/>
  <c r="E43" i="21"/>
  <c r="D43" i="21"/>
  <c r="C43" i="21" s="1"/>
  <c r="W42" i="21"/>
  <c r="S42" i="21"/>
  <c r="M42" i="21"/>
  <c r="E42" i="21"/>
  <c r="D42" i="21"/>
  <c r="C42" i="21"/>
  <c r="W41" i="21"/>
  <c r="S41" i="21"/>
  <c r="M41" i="21"/>
  <c r="E41" i="21"/>
  <c r="D41" i="21" s="1"/>
  <c r="C41" i="21" s="1"/>
  <c r="W40" i="21"/>
  <c r="S40" i="21"/>
  <c r="M40" i="21"/>
  <c r="E40" i="21"/>
  <c r="D40" i="21" s="1"/>
  <c r="C40" i="21" s="1"/>
  <c r="W39" i="21"/>
  <c r="S39" i="21"/>
  <c r="M39" i="21"/>
  <c r="E39" i="21"/>
  <c r="D39" i="21"/>
  <c r="C39" i="21" s="1"/>
  <c r="W38" i="21"/>
  <c r="S38" i="21"/>
  <c r="M38" i="21"/>
  <c r="E38" i="21"/>
  <c r="D38" i="21"/>
  <c r="C38" i="21"/>
  <c r="AC37" i="21"/>
  <c r="AB37" i="21"/>
  <c r="AA37" i="21"/>
  <c r="Z37" i="21"/>
  <c r="Y37" i="21"/>
  <c r="X37" i="21"/>
  <c r="W37" i="21"/>
  <c r="V37" i="21"/>
  <c r="U37" i="21"/>
  <c r="T37" i="21"/>
  <c r="S37" i="21" s="1"/>
  <c r="R37" i="21"/>
  <c r="Q37" i="21"/>
  <c r="P37" i="21"/>
  <c r="O37" i="21"/>
  <c r="N37" i="21"/>
  <c r="M37" i="21"/>
  <c r="L37" i="21"/>
  <c r="K37" i="21"/>
  <c r="J37" i="21"/>
  <c r="I37" i="21"/>
  <c r="H37" i="21"/>
  <c r="G37" i="21"/>
  <c r="F37" i="21"/>
  <c r="E37" i="21"/>
  <c r="D37" i="21" s="1"/>
  <c r="W36" i="21"/>
  <c r="S36" i="21"/>
  <c r="M36" i="21"/>
  <c r="E36" i="21"/>
  <c r="D36" i="21"/>
  <c r="C36" i="21"/>
  <c r="W35" i="21"/>
  <c r="S35" i="21"/>
  <c r="M35" i="21"/>
  <c r="E35" i="21"/>
  <c r="D35" i="21"/>
  <c r="C35" i="21"/>
  <c r="W34" i="21"/>
  <c r="S34" i="21"/>
  <c r="M34" i="21"/>
  <c r="E34" i="21"/>
  <c r="D34" i="21"/>
  <c r="C34" i="21" s="1"/>
  <c r="W33" i="21"/>
  <c r="S33" i="21"/>
  <c r="M33" i="21"/>
  <c r="E33" i="21"/>
  <c r="D33" i="21" s="1"/>
  <c r="C33" i="21" s="1"/>
  <c r="AC32" i="21"/>
  <c r="AB32" i="21"/>
  <c r="AA32" i="21"/>
  <c r="Z32" i="21"/>
  <c r="Y32" i="21"/>
  <c r="X32" i="21"/>
  <c r="W32" i="21" s="1"/>
  <c r="V32" i="21"/>
  <c r="U32" i="21"/>
  <c r="T32" i="21"/>
  <c r="S32" i="21"/>
  <c r="R32" i="21"/>
  <c r="Q32" i="21"/>
  <c r="P32" i="21"/>
  <c r="O32" i="21"/>
  <c r="M32" i="21" s="1"/>
  <c r="N32" i="21"/>
  <c r="L32" i="21"/>
  <c r="K32" i="21"/>
  <c r="J32" i="21"/>
  <c r="I32" i="21"/>
  <c r="H32" i="21"/>
  <c r="G32" i="21"/>
  <c r="E32" i="21" s="1"/>
  <c r="D32" i="21" s="1"/>
  <c r="C32" i="21" s="1"/>
  <c r="F32" i="21"/>
  <c r="W31" i="21"/>
  <c r="S31" i="21"/>
  <c r="M31" i="21"/>
  <c r="E31" i="21"/>
  <c r="D31" i="21" s="1"/>
  <c r="C31" i="21" s="1"/>
  <c r="W30" i="21"/>
  <c r="S30" i="21"/>
  <c r="M30" i="21"/>
  <c r="E30" i="21"/>
  <c r="D30" i="21"/>
  <c r="C30" i="21" s="1"/>
  <c r="W29" i="21"/>
  <c r="S29" i="21"/>
  <c r="M29" i="21"/>
  <c r="E29" i="21"/>
  <c r="D29" i="21"/>
  <c r="C29" i="21"/>
  <c r="AC28" i="21"/>
  <c r="AC27" i="21" s="1"/>
  <c r="AB28" i="21"/>
  <c r="AB27" i="21" s="1"/>
  <c r="AA28" i="21"/>
  <c r="Z28" i="21"/>
  <c r="Y28" i="21"/>
  <c r="X28" i="21"/>
  <c r="W28" i="21"/>
  <c r="V28" i="21"/>
  <c r="V27" i="21" s="1"/>
  <c r="U28" i="21"/>
  <c r="U27" i="21" s="1"/>
  <c r="T28" i="21"/>
  <c r="S28" i="21" s="1"/>
  <c r="R28" i="21"/>
  <c r="Q28" i="21"/>
  <c r="P28" i="21"/>
  <c r="O28" i="21"/>
  <c r="O27" i="21" s="1"/>
  <c r="N28" i="21"/>
  <c r="N27" i="21" s="1"/>
  <c r="M27" i="21" s="1"/>
  <c r="M28" i="21"/>
  <c r="L28" i="21"/>
  <c r="L27" i="21" s="1"/>
  <c r="K28" i="21"/>
  <c r="J28" i="21"/>
  <c r="I28" i="21"/>
  <c r="H28" i="21"/>
  <c r="G28" i="21"/>
  <c r="G27" i="21" s="1"/>
  <c r="F28" i="21"/>
  <c r="F27" i="21" s="1"/>
  <c r="E27" i="21" s="1"/>
  <c r="D27" i="21" s="1"/>
  <c r="E28" i="21"/>
  <c r="D28" i="21" s="1"/>
  <c r="C28" i="21" s="1"/>
  <c r="AA27" i="21"/>
  <c r="Z27" i="21"/>
  <c r="Y27" i="21"/>
  <c r="X27" i="21"/>
  <c r="W27" i="21" s="1"/>
  <c r="R27" i="21"/>
  <c r="Q27" i="21"/>
  <c r="P27" i="21"/>
  <c r="K27" i="21"/>
  <c r="J27" i="21"/>
  <c r="I27" i="21"/>
  <c r="H27" i="21"/>
  <c r="W26" i="21"/>
  <c r="S26" i="21"/>
  <c r="M26" i="21"/>
  <c r="E26" i="21"/>
  <c r="D26" i="21" s="1"/>
  <c r="C26" i="21" s="1"/>
  <c r="W25" i="21"/>
  <c r="S25" i="21"/>
  <c r="M25" i="21"/>
  <c r="E25" i="21"/>
  <c r="D25" i="21"/>
  <c r="C25" i="21" s="1"/>
  <c r="W24" i="21"/>
  <c r="S24" i="21"/>
  <c r="M24" i="21"/>
  <c r="E24" i="21"/>
  <c r="D24" i="21"/>
  <c r="C24" i="21"/>
  <c r="AC23" i="21"/>
  <c r="AB23" i="21"/>
  <c r="AA23" i="21"/>
  <c r="Z23" i="21"/>
  <c r="Y23" i="21"/>
  <c r="X23" i="21"/>
  <c r="W23" i="21"/>
  <c r="V23" i="21"/>
  <c r="U23" i="21"/>
  <c r="T23" i="21"/>
  <c r="S23" i="21" s="1"/>
  <c r="R23" i="21"/>
  <c r="Q23" i="21"/>
  <c r="P23" i="21"/>
  <c r="O23" i="21"/>
  <c r="N23" i="21"/>
  <c r="M23" i="21"/>
  <c r="L23" i="21"/>
  <c r="K23" i="21"/>
  <c r="J23" i="21"/>
  <c r="I23" i="21"/>
  <c r="H23" i="21"/>
  <c r="G23" i="21"/>
  <c r="F23" i="21"/>
  <c r="E23" i="21"/>
  <c r="D23" i="21" s="1"/>
  <c r="W22" i="21"/>
  <c r="S22" i="21"/>
  <c r="M22" i="21"/>
  <c r="E22" i="21"/>
  <c r="D22" i="21"/>
  <c r="C22" i="21"/>
  <c r="W21" i="21"/>
  <c r="S21" i="21"/>
  <c r="M21" i="21"/>
  <c r="E21" i="21"/>
  <c r="D21" i="21"/>
  <c r="C21" i="21"/>
  <c r="W20" i="21"/>
  <c r="S20" i="21"/>
  <c r="M20" i="21"/>
  <c r="E20" i="21"/>
  <c r="D20" i="21"/>
  <c r="C20" i="21" s="1"/>
  <c r="W19" i="21"/>
  <c r="S19" i="21"/>
  <c r="M19" i="21"/>
  <c r="E19" i="21"/>
  <c r="D19" i="21" s="1"/>
  <c r="C19" i="21" s="1"/>
  <c r="AC18" i="21"/>
  <c r="AB18" i="21"/>
  <c r="AA18" i="21"/>
  <c r="Z18" i="21"/>
  <c r="Y18" i="21"/>
  <c r="X18" i="21"/>
  <c r="W18" i="21" s="1"/>
  <c r="V18" i="21"/>
  <c r="U18" i="21"/>
  <c r="T18" i="21"/>
  <c r="S18" i="21"/>
  <c r="R18" i="21"/>
  <c r="Q18" i="21"/>
  <c r="P18" i="21"/>
  <c r="M18" i="21" s="1"/>
  <c r="O18" i="21"/>
  <c r="N18" i="21"/>
  <c r="L18" i="21"/>
  <c r="K18" i="21"/>
  <c r="J18" i="21"/>
  <c r="I18" i="21"/>
  <c r="H18" i="21"/>
  <c r="E18" i="21" s="1"/>
  <c r="D18" i="21" s="1"/>
  <c r="G18" i="21"/>
  <c r="F18" i="21"/>
  <c r="W17" i="21"/>
  <c r="S17" i="21"/>
  <c r="M17" i="21"/>
  <c r="E17" i="21"/>
  <c r="D17" i="21" s="1"/>
  <c r="C17" i="21" s="1"/>
  <c r="W16" i="21"/>
  <c r="S16" i="21"/>
  <c r="M16" i="21"/>
  <c r="E16" i="21"/>
  <c r="D16" i="21"/>
  <c r="C16" i="21" s="1"/>
  <c r="W15" i="21"/>
  <c r="S15" i="21"/>
  <c r="M15" i="21"/>
  <c r="E15" i="21"/>
  <c r="D15" i="21"/>
  <c r="C15" i="21"/>
  <c r="W14" i="21"/>
  <c r="S14" i="21"/>
  <c r="M14" i="21"/>
  <c r="E14" i="21"/>
  <c r="D14" i="21" s="1"/>
  <c r="C14" i="21" s="1"/>
  <c r="AC13" i="21"/>
  <c r="AB13" i="21"/>
  <c r="AA13" i="21"/>
  <c r="AA46" i="21" s="1"/>
  <c r="Z13" i="21"/>
  <c r="Y13" i="21"/>
  <c r="X13" i="21"/>
  <c r="W13" i="21" s="1"/>
  <c r="V13" i="21"/>
  <c r="U13" i="21"/>
  <c r="T13" i="21"/>
  <c r="S13" i="21"/>
  <c r="R13" i="21"/>
  <c r="Q13" i="21"/>
  <c r="P13" i="21"/>
  <c r="O13" i="21"/>
  <c r="N13" i="21"/>
  <c r="M13" i="21"/>
  <c r="L13" i="21"/>
  <c r="K13" i="21"/>
  <c r="K46" i="21" s="1"/>
  <c r="J13" i="21"/>
  <c r="I13" i="21"/>
  <c r="H13" i="21"/>
  <c r="G13" i="21"/>
  <c r="F13" i="21"/>
  <c r="E13" i="21"/>
  <c r="W12" i="21"/>
  <c r="S12" i="21"/>
  <c r="M12" i="21"/>
  <c r="E12" i="21"/>
  <c r="D12" i="21"/>
  <c r="C12" i="21"/>
  <c r="W11" i="21"/>
  <c r="S11" i="21"/>
  <c r="M11" i="21"/>
  <c r="E11" i="21"/>
  <c r="D11" i="21"/>
  <c r="C11" i="21" s="1"/>
  <c r="W10" i="21"/>
  <c r="S10" i="21"/>
  <c r="M10" i="21"/>
  <c r="E10" i="21"/>
  <c r="D10" i="21" s="1"/>
  <c r="C10" i="21" s="1"/>
  <c r="W9" i="21"/>
  <c r="S9" i="21"/>
  <c r="M9" i="21"/>
  <c r="E9" i="21"/>
  <c r="D9" i="21"/>
  <c r="C9" i="21"/>
  <c r="AC8" i="21"/>
  <c r="AB8" i="21"/>
  <c r="AA8" i="21"/>
  <c r="Z8" i="21"/>
  <c r="Y8" i="21"/>
  <c r="X8" i="21"/>
  <c r="X5" i="21" s="1"/>
  <c r="W8" i="21"/>
  <c r="V8" i="21"/>
  <c r="S8" i="21" s="1"/>
  <c r="U8" i="21"/>
  <c r="T8" i="21"/>
  <c r="R8" i="21"/>
  <c r="Q8" i="21"/>
  <c r="P8" i="21"/>
  <c r="P5" i="21" s="1"/>
  <c r="P46" i="21" s="1"/>
  <c r="O8" i="21"/>
  <c r="O5" i="21" s="1"/>
  <c r="O46" i="21" s="1"/>
  <c r="N8" i="21"/>
  <c r="N5" i="21" s="1"/>
  <c r="L8" i="21"/>
  <c r="K8" i="21"/>
  <c r="J8" i="21"/>
  <c r="I8" i="21"/>
  <c r="H8" i="21"/>
  <c r="H5" i="21" s="1"/>
  <c r="H46" i="21" s="1"/>
  <c r="G8" i="21"/>
  <c r="G5" i="21" s="1"/>
  <c r="G46" i="21" s="1"/>
  <c r="F8" i="21"/>
  <c r="F5" i="21" s="1"/>
  <c r="W7" i="21"/>
  <c r="S7" i="21"/>
  <c r="M7" i="21"/>
  <c r="E7" i="21"/>
  <c r="D7" i="21"/>
  <c r="C7" i="21" s="1"/>
  <c r="W6" i="21"/>
  <c r="S6" i="21"/>
  <c r="M6" i="21"/>
  <c r="E6" i="21"/>
  <c r="D6" i="21"/>
  <c r="C6" i="21"/>
  <c r="AC5" i="21"/>
  <c r="AB5" i="21"/>
  <c r="AB46" i="21" s="1"/>
  <c r="AA5" i="21"/>
  <c r="Z5" i="21"/>
  <c r="Y5" i="21"/>
  <c r="Y46" i="21" s="1"/>
  <c r="U5" i="21"/>
  <c r="U46" i="21" s="1"/>
  <c r="T5" i="21"/>
  <c r="R5" i="21"/>
  <c r="Q5" i="21"/>
  <c r="Q46" i="21" s="1"/>
  <c r="L5" i="21"/>
  <c r="L46" i="21" s="1"/>
  <c r="K5" i="21"/>
  <c r="J5" i="21"/>
  <c r="I5" i="21"/>
  <c r="I46" i="21" s="1"/>
  <c r="C23" i="21" l="1"/>
  <c r="N46" i="21"/>
  <c r="M46" i="21" s="1"/>
  <c r="M5" i="21"/>
  <c r="X46" i="21"/>
  <c r="W5" i="21"/>
  <c r="W46" i="21" s="1"/>
  <c r="C18" i="21"/>
  <c r="F46" i="21"/>
  <c r="E5" i="21"/>
  <c r="AC46" i="21"/>
  <c r="C37" i="21"/>
  <c r="E8" i="21"/>
  <c r="D8" i="21" s="1"/>
  <c r="C8" i="21" s="1"/>
  <c r="M8" i="21"/>
  <c r="T46" i="21"/>
  <c r="V5" i="21"/>
  <c r="V46" i="21" s="1"/>
  <c r="D13" i="21"/>
  <c r="C13" i="21" s="1"/>
  <c r="T27" i="21"/>
  <c r="S27" i="21" s="1"/>
  <c r="C27" i="21" s="1"/>
  <c r="S5" i="21" l="1"/>
  <c r="S46" i="21" s="1"/>
  <c r="E46" i="21"/>
  <c r="D5" i="21"/>
  <c r="C5" i="21" l="1"/>
  <c r="D46" i="21"/>
  <c r="C46" i="21" s="1"/>
  <c r="C49" i="21" s="1"/>
  <c r="C48" i="21" s="1"/>
  <c r="Y28" i="16" l="1"/>
  <c r="C51" i="16" l="1"/>
  <c r="X46" i="16"/>
  <c r="P46" i="16"/>
  <c r="H46" i="16"/>
  <c r="W45" i="16"/>
  <c r="S45" i="16"/>
  <c r="M45" i="16"/>
  <c r="E45" i="16"/>
  <c r="D45" i="16" s="1"/>
  <c r="C45" i="16" s="1"/>
  <c r="W44" i="16"/>
  <c r="S44" i="16"/>
  <c r="M44" i="16"/>
  <c r="E44" i="16"/>
  <c r="D44" i="16"/>
  <c r="C44" i="16" s="1"/>
  <c r="W43" i="16"/>
  <c r="S43" i="16"/>
  <c r="M43" i="16"/>
  <c r="E43" i="16"/>
  <c r="D43" i="16"/>
  <c r="C43" i="16"/>
  <c r="W42" i="16"/>
  <c r="S42" i="16"/>
  <c r="M42" i="16"/>
  <c r="E42" i="16"/>
  <c r="D42" i="16" s="1"/>
  <c r="C42" i="16" s="1"/>
  <c r="W41" i="16"/>
  <c r="S41" i="16"/>
  <c r="M41" i="16"/>
  <c r="E41" i="16"/>
  <c r="D41" i="16" s="1"/>
  <c r="C41" i="16" s="1"/>
  <c r="W40" i="16"/>
  <c r="S40" i="16"/>
  <c r="M40" i="16"/>
  <c r="E40" i="16"/>
  <c r="D40" i="16"/>
  <c r="C40" i="16" s="1"/>
  <c r="W39" i="16"/>
  <c r="S39" i="16"/>
  <c r="M39" i="16"/>
  <c r="E39" i="16"/>
  <c r="D39" i="16"/>
  <c r="C39" i="16"/>
  <c r="W38" i="16"/>
  <c r="S38" i="16"/>
  <c r="M38" i="16"/>
  <c r="E38" i="16"/>
  <c r="D38" i="16" s="1"/>
  <c r="C38" i="16" s="1"/>
  <c r="AC37" i="16"/>
  <c r="AB37" i="16"/>
  <c r="AA37" i="16"/>
  <c r="Z37" i="16"/>
  <c r="Y37" i="16"/>
  <c r="X37" i="16"/>
  <c r="W37" i="16" s="1"/>
  <c r="V37" i="16"/>
  <c r="U37" i="16"/>
  <c r="T37" i="16"/>
  <c r="S37" i="16"/>
  <c r="R37" i="16"/>
  <c r="Q37" i="16"/>
  <c r="P37" i="16"/>
  <c r="O37" i="16"/>
  <c r="N37" i="16"/>
  <c r="M37" i="16"/>
  <c r="L37" i="16"/>
  <c r="K37" i="16"/>
  <c r="D37" i="16" s="1"/>
  <c r="J37" i="16"/>
  <c r="I37" i="16"/>
  <c r="H37" i="16"/>
  <c r="G37" i="16"/>
  <c r="F37" i="16"/>
  <c r="E37" i="16"/>
  <c r="W36" i="16"/>
  <c r="S36" i="16"/>
  <c r="M36" i="16"/>
  <c r="E36" i="16"/>
  <c r="D36" i="16"/>
  <c r="C36" i="16"/>
  <c r="W35" i="16"/>
  <c r="S35" i="16"/>
  <c r="M35" i="16"/>
  <c r="E35" i="16"/>
  <c r="D35" i="16" s="1"/>
  <c r="C35" i="16" s="1"/>
  <c r="W34" i="16"/>
  <c r="S34" i="16"/>
  <c r="M34" i="16"/>
  <c r="E34" i="16"/>
  <c r="D34" i="16" s="1"/>
  <c r="C34" i="16" s="1"/>
  <c r="W33" i="16"/>
  <c r="S33" i="16"/>
  <c r="M33" i="16"/>
  <c r="E33" i="16"/>
  <c r="D33" i="16"/>
  <c r="C33" i="16"/>
  <c r="AC32" i="16"/>
  <c r="AB32" i="16"/>
  <c r="AA32" i="16"/>
  <c r="Z32" i="16"/>
  <c r="Y32" i="16"/>
  <c r="X32" i="16"/>
  <c r="W32" i="16"/>
  <c r="V32" i="16"/>
  <c r="S32" i="16" s="1"/>
  <c r="U32" i="16"/>
  <c r="T32" i="16"/>
  <c r="R32" i="16"/>
  <c r="Q32" i="16"/>
  <c r="P32" i="16"/>
  <c r="O32" i="16"/>
  <c r="N32" i="16"/>
  <c r="M32" i="16" s="1"/>
  <c r="L32" i="16"/>
  <c r="K32" i="16"/>
  <c r="J32" i="16"/>
  <c r="I32" i="16"/>
  <c r="H32" i="16"/>
  <c r="G32" i="16"/>
  <c r="F32" i="16"/>
  <c r="E32" i="16" s="1"/>
  <c r="D32" i="16" s="1"/>
  <c r="W31" i="16"/>
  <c r="S31" i="16"/>
  <c r="M31" i="16"/>
  <c r="E31" i="16"/>
  <c r="D31" i="16"/>
  <c r="W30" i="16"/>
  <c r="C30" i="16" s="1"/>
  <c r="S30" i="16"/>
  <c r="M30" i="16"/>
  <c r="E30" i="16"/>
  <c r="D30" i="16"/>
  <c r="W29" i="16"/>
  <c r="C29" i="16" s="1"/>
  <c r="S29" i="16"/>
  <c r="M29" i="16"/>
  <c r="E29" i="16"/>
  <c r="D29" i="16"/>
  <c r="AC28" i="16"/>
  <c r="AC27" i="16" s="1"/>
  <c r="AB28" i="16"/>
  <c r="AB27" i="16" s="1"/>
  <c r="AA28" i="16"/>
  <c r="AA27" i="16" s="1"/>
  <c r="Z28" i="16"/>
  <c r="X28" i="16"/>
  <c r="W28" i="16" s="1"/>
  <c r="V28" i="16"/>
  <c r="U28" i="16"/>
  <c r="U27" i="16" s="1"/>
  <c r="T28" i="16"/>
  <c r="T27" i="16" s="1"/>
  <c r="S27" i="16" s="1"/>
  <c r="S28" i="16"/>
  <c r="R28" i="16"/>
  <c r="Q28" i="16"/>
  <c r="P28" i="16"/>
  <c r="O28" i="16"/>
  <c r="N28" i="16"/>
  <c r="M28" i="16"/>
  <c r="L28" i="16"/>
  <c r="L27" i="16" s="1"/>
  <c r="K28" i="16"/>
  <c r="K27" i="16" s="1"/>
  <c r="J28" i="16"/>
  <c r="I28" i="16"/>
  <c r="H28" i="16"/>
  <c r="G28" i="16"/>
  <c r="F28" i="16"/>
  <c r="E28" i="16"/>
  <c r="Z27" i="16"/>
  <c r="Y27" i="16"/>
  <c r="W27" i="16" s="1"/>
  <c r="X27" i="16"/>
  <c r="V27" i="16"/>
  <c r="R27" i="16"/>
  <c r="Q27" i="16"/>
  <c r="P27" i="16"/>
  <c r="O27" i="16"/>
  <c r="N27" i="16"/>
  <c r="M27" i="16" s="1"/>
  <c r="J27" i="16"/>
  <c r="I27" i="16"/>
  <c r="H27" i="16"/>
  <c r="G27" i="16"/>
  <c r="F27" i="16"/>
  <c r="E27" i="16" s="1"/>
  <c r="W26" i="16"/>
  <c r="S26" i="16"/>
  <c r="M26" i="16"/>
  <c r="E26" i="16"/>
  <c r="D26" i="16"/>
  <c r="C26" i="16" s="1"/>
  <c r="W25" i="16"/>
  <c r="S25" i="16"/>
  <c r="M25" i="16"/>
  <c r="E25" i="16"/>
  <c r="D25" i="16"/>
  <c r="C25" i="16"/>
  <c r="W24" i="16"/>
  <c r="S24" i="16"/>
  <c r="M24" i="16"/>
  <c r="E24" i="16"/>
  <c r="D24" i="16"/>
  <c r="C24" i="16" s="1"/>
  <c r="AC23" i="16"/>
  <c r="AB23" i="16"/>
  <c r="AA23" i="16"/>
  <c r="Z23" i="16"/>
  <c r="Y23" i="16"/>
  <c r="X23" i="16"/>
  <c r="W23" i="16" s="1"/>
  <c r="V23" i="16"/>
  <c r="U23" i="16"/>
  <c r="T23" i="16"/>
  <c r="S23" i="16"/>
  <c r="R23" i="16"/>
  <c r="Q23" i="16"/>
  <c r="P23" i="16"/>
  <c r="O23" i="16"/>
  <c r="N23" i="16"/>
  <c r="M23" i="16"/>
  <c r="L23" i="16"/>
  <c r="K23" i="16"/>
  <c r="D23" i="16" s="1"/>
  <c r="C23" i="16" s="1"/>
  <c r="J23" i="16"/>
  <c r="I23" i="16"/>
  <c r="H23" i="16"/>
  <c r="G23" i="16"/>
  <c r="F23" i="16"/>
  <c r="E23" i="16"/>
  <c r="W22" i="16"/>
  <c r="S22" i="16"/>
  <c r="M22" i="16"/>
  <c r="E22" i="16"/>
  <c r="D22" i="16"/>
  <c r="C22" i="16"/>
  <c r="W21" i="16"/>
  <c r="S21" i="16"/>
  <c r="M21" i="16"/>
  <c r="E21" i="16"/>
  <c r="D21" i="16" s="1"/>
  <c r="C21" i="16" s="1"/>
  <c r="W20" i="16"/>
  <c r="S20" i="16"/>
  <c r="M20" i="16"/>
  <c r="E20" i="16"/>
  <c r="D20" i="16" s="1"/>
  <c r="C20" i="16" s="1"/>
  <c r="W19" i="16"/>
  <c r="S19" i="16"/>
  <c r="M19" i="16"/>
  <c r="E19" i="16"/>
  <c r="D19" i="16"/>
  <c r="C19" i="16"/>
  <c r="AC18" i="16"/>
  <c r="AB18" i="16"/>
  <c r="AA18" i="16"/>
  <c r="Z18" i="16"/>
  <c r="Y18" i="16"/>
  <c r="X18" i="16"/>
  <c r="W18" i="16"/>
  <c r="V18" i="16"/>
  <c r="U18" i="16"/>
  <c r="T18" i="16"/>
  <c r="S18" i="16" s="1"/>
  <c r="R18" i="16"/>
  <c r="Q18" i="16"/>
  <c r="P18" i="16"/>
  <c r="O18" i="16"/>
  <c r="N18" i="16"/>
  <c r="M18" i="16" s="1"/>
  <c r="L18" i="16"/>
  <c r="K18" i="16"/>
  <c r="J18" i="16"/>
  <c r="I18" i="16"/>
  <c r="H18" i="16"/>
  <c r="G18" i="16"/>
  <c r="F18" i="16"/>
  <c r="E18" i="16" s="1"/>
  <c r="D18" i="16" s="1"/>
  <c r="C18" i="16" s="1"/>
  <c r="W17" i="16"/>
  <c r="S17" i="16"/>
  <c r="M17" i="16"/>
  <c r="E17" i="16"/>
  <c r="D17" i="16"/>
  <c r="C17" i="16" s="1"/>
  <c r="W16" i="16"/>
  <c r="S16" i="16"/>
  <c r="M16" i="16"/>
  <c r="E16" i="16"/>
  <c r="D16" i="16"/>
  <c r="C16" i="16"/>
  <c r="W15" i="16"/>
  <c r="S15" i="16"/>
  <c r="M15" i="16"/>
  <c r="E15" i="16"/>
  <c r="D15" i="16" s="1"/>
  <c r="C15" i="16" s="1"/>
  <c r="W14" i="16"/>
  <c r="S14" i="16"/>
  <c r="M14" i="16"/>
  <c r="E14" i="16"/>
  <c r="D14" i="16" s="1"/>
  <c r="C14" i="16" s="1"/>
  <c r="AC13" i="16"/>
  <c r="AB13" i="16"/>
  <c r="AA13" i="16"/>
  <c r="Z13" i="16"/>
  <c r="Z46" i="16" s="1"/>
  <c r="Y13" i="16"/>
  <c r="X13" i="16"/>
  <c r="W13" i="16" s="1"/>
  <c r="V13" i="16"/>
  <c r="U13" i="16"/>
  <c r="T13" i="16"/>
  <c r="S13" i="16"/>
  <c r="R13" i="16"/>
  <c r="R46" i="16" s="1"/>
  <c r="Q13" i="16"/>
  <c r="M13" i="16" s="1"/>
  <c r="P13" i="16"/>
  <c r="O13" i="16"/>
  <c r="N13" i="16"/>
  <c r="L13" i="16"/>
  <c r="K13" i="16"/>
  <c r="J13" i="16"/>
  <c r="J46" i="16" s="1"/>
  <c r="I13" i="16"/>
  <c r="I46" i="16" s="1"/>
  <c r="H13" i="16"/>
  <c r="G13" i="16"/>
  <c r="F13" i="16"/>
  <c r="E13" i="16" s="1"/>
  <c r="D13" i="16" s="1"/>
  <c r="C13" i="16" s="1"/>
  <c r="W12" i="16"/>
  <c r="S12" i="16"/>
  <c r="M12" i="16"/>
  <c r="E12" i="16"/>
  <c r="D12" i="16"/>
  <c r="C12" i="16" s="1"/>
  <c r="W11" i="16"/>
  <c r="S11" i="16"/>
  <c r="M11" i="16"/>
  <c r="E11" i="16"/>
  <c r="D11" i="16" s="1"/>
  <c r="C11" i="16" s="1"/>
  <c r="W10" i="16"/>
  <c r="S10" i="16"/>
  <c r="M10" i="16"/>
  <c r="E10" i="16"/>
  <c r="D10" i="16"/>
  <c r="C10" i="16"/>
  <c r="W9" i="16"/>
  <c r="S9" i="16"/>
  <c r="M9" i="16"/>
  <c r="E9" i="16"/>
  <c r="D9" i="16" s="1"/>
  <c r="C9" i="16" s="1"/>
  <c r="AC8" i="16"/>
  <c r="AC5" i="16" s="1"/>
  <c r="AB8" i="16"/>
  <c r="AB5" i="16" s="1"/>
  <c r="AA8" i="16"/>
  <c r="Z8" i="16"/>
  <c r="Y8" i="16"/>
  <c r="X8" i="16"/>
  <c r="W8" i="16" s="1"/>
  <c r="V8" i="16"/>
  <c r="V5" i="16" s="1"/>
  <c r="V46" i="16" s="1"/>
  <c r="U8" i="16"/>
  <c r="U5" i="16" s="1"/>
  <c r="U46" i="16" s="1"/>
  <c r="T8" i="16"/>
  <c r="S8" i="16" s="1"/>
  <c r="R8" i="16"/>
  <c r="Q8" i="16"/>
  <c r="P8" i="16"/>
  <c r="O8" i="16"/>
  <c r="N8" i="16"/>
  <c r="N5" i="16" s="1"/>
  <c r="M8" i="16"/>
  <c r="L8" i="16"/>
  <c r="L5" i="16" s="1"/>
  <c r="L46" i="16" s="1"/>
  <c r="K8" i="16"/>
  <c r="J8" i="16"/>
  <c r="I8" i="16"/>
  <c r="H8" i="16"/>
  <c r="G8" i="16"/>
  <c r="F8" i="16"/>
  <c r="F5" i="16" s="1"/>
  <c r="E8" i="16"/>
  <c r="D8" i="16"/>
  <c r="W7" i="16"/>
  <c r="S7" i="16"/>
  <c r="M7" i="16"/>
  <c r="E7" i="16"/>
  <c r="D7" i="16"/>
  <c r="C7" i="16"/>
  <c r="W6" i="16"/>
  <c r="S6" i="16"/>
  <c r="M6" i="16"/>
  <c r="E6" i="16"/>
  <c r="D6" i="16" s="1"/>
  <c r="C6" i="16" s="1"/>
  <c r="AA5" i="16"/>
  <c r="Z5" i="16"/>
  <c r="Y5" i="16"/>
  <c r="X5" i="16"/>
  <c r="W5" i="16" s="1"/>
  <c r="R5" i="16"/>
  <c r="Q5" i="16"/>
  <c r="P5" i="16"/>
  <c r="O5" i="16"/>
  <c r="O46" i="16" s="1"/>
  <c r="K5" i="16"/>
  <c r="K46" i="16" s="1"/>
  <c r="J5" i="16"/>
  <c r="I5" i="16"/>
  <c r="H5" i="16"/>
  <c r="G5" i="16"/>
  <c r="G46" i="16" s="1"/>
  <c r="C31" i="16" l="1"/>
  <c r="Y46" i="16"/>
  <c r="N46" i="16"/>
  <c r="M5" i="16"/>
  <c r="AA46" i="16"/>
  <c r="C32" i="16"/>
  <c r="C37" i="16"/>
  <c r="AB46" i="16"/>
  <c r="D27" i="16"/>
  <c r="C27" i="16" s="1"/>
  <c r="W46" i="16"/>
  <c r="AC46" i="16"/>
  <c r="F46" i="16"/>
  <c r="E5" i="16"/>
  <c r="C8" i="16"/>
  <c r="D28" i="16"/>
  <c r="C28" i="16" s="1"/>
  <c r="Q46" i="16"/>
  <c r="T5" i="16"/>
  <c r="C51" i="12"/>
  <c r="X46" i="12"/>
  <c r="P46" i="12"/>
  <c r="H46" i="12"/>
  <c r="W45" i="12"/>
  <c r="S45" i="12"/>
  <c r="M45" i="12"/>
  <c r="E45" i="12"/>
  <c r="D45" i="12"/>
  <c r="C45" i="12" s="1"/>
  <c r="W44" i="12"/>
  <c r="S44" i="12"/>
  <c r="M44" i="12"/>
  <c r="E44" i="12"/>
  <c r="D44" i="12"/>
  <c r="C44" i="12" s="1"/>
  <c r="W43" i="12"/>
  <c r="S43" i="12"/>
  <c r="M43" i="12"/>
  <c r="E43" i="12"/>
  <c r="D43" i="12" s="1"/>
  <c r="C43" i="12" s="1"/>
  <c r="W42" i="12"/>
  <c r="S42" i="12"/>
  <c r="M42" i="12"/>
  <c r="E42" i="12"/>
  <c r="D42" i="12" s="1"/>
  <c r="C42" i="12" s="1"/>
  <c r="W41" i="12"/>
  <c r="S41" i="12"/>
  <c r="M41" i="12"/>
  <c r="E41" i="12"/>
  <c r="D41" i="12"/>
  <c r="C41" i="12" s="1"/>
  <c r="W40" i="12"/>
  <c r="S40" i="12"/>
  <c r="M40" i="12"/>
  <c r="E40" i="12"/>
  <c r="D40" i="12"/>
  <c r="C40" i="12" s="1"/>
  <c r="W39" i="12"/>
  <c r="S39" i="12"/>
  <c r="M39" i="12"/>
  <c r="E39" i="12"/>
  <c r="D39" i="12" s="1"/>
  <c r="C39" i="12" s="1"/>
  <c r="W38" i="12"/>
  <c r="S38" i="12"/>
  <c r="M38" i="12"/>
  <c r="E38" i="12"/>
  <c r="D38" i="12" s="1"/>
  <c r="C38" i="12" s="1"/>
  <c r="AC37" i="12"/>
  <c r="AB37" i="12"/>
  <c r="AA37" i="12"/>
  <c r="Z37" i="12"/>
  <c r="Y37" i="12"/>
  <c r="X37" i="12"/>
  <c r="W37" i="12" s="1"/>
  <c r="V37" i="12"/>
  <c r="U37" i="12"/>
  <c r="T37" i="12"/>
  <c r="S37" i="12"/>
  <c r="R37" i="12"/>
  <c r="Q37" i="12"/>
  <c r="P37" i="12"/>
  <c r="O37" i="12"/>
  <c r="N37" i="12"/>
  <c r="M37" i="12" s="1"/>
  <c r="L37" i="12"/>
  <c r="K37" i="12"/>
  <c r="J37" i="12"/>
  <c r="I37" i="12"/>
  <c r="H37" i="12"/>
  <c r="G37" i="12"/>
  <c r="F37" i="12"/>
  <c r="E37" i="12" s="1"/>
  <c r="D37" i="12" s="1"/>
  <c r="W36" i="12"/>
  <c r="S36" i="12"/>
  <c r="M36" i="12"/>
  <c r="E36" i="12"/>
  <c r="D36" i="12"/>
  <c r="C36" i="12" s="1"/>
  <c r="W35" i="12"/>
  <c r="S35" i="12"/>
  <c r="M35" i="12"/>
  <c r="E35" i="12"/>
  <c r="D35" i="12" s="1"/>
  <c r="C35" i="12" s="1"/>
  <c r="W34" i="12"/>
  <c r="S34" i="12"/>
  <c r="M34" i="12"/>
  <c r="E34" i="12"/>
  <c r="D34" i="12" s="1"/>
  <c r="C34" i="12" s="1"/>
  <c r="W33" i="12"/>
  <c r="S33" i="12"/>
  <c r="M33" i="12"/>
  <c r="E33" i="12"/>
  <c r="D33" i="12"/>
  <c r="C33" i="12"/>
  <c r="AC32" i="12"/>
  <c r="AB32" i="12"/>
  <c r="AA32" i="12"/>
  <c r="Z32" i="12"/>
  <c r="X32" i="12"/>
  <c r="W32" i="12"/>
  <c r="V32" i="12"/>
  <c r="U32" i="12"/>
  <c r="T32" i="12"/>
  <c r="S32" i="12" s="1"/>
  <c r="R32" i="12"/>
  <c r="Q32" i="12"/>
  <c r="P32" i="12"/>
  <c r="O32" i="12"/>
  <c r="N32" i="12"/>
  <c r="M32" i="12" s="1"/>
  <c r="L32" i="12"/>
  <c r="K32" i="12"/>
  <c r="J32" i="12"/>
  <c r="I32" i="12"/>
  <c r="H32" i="12"/>
  <c r="G32" i="12"/>
  <c r="F32" i="12"/>
  <c r="E32" i="12" s="1"/>
  <c r="D32" i="12" s="1"/>
  <c r="C32" i="12" s="1"/>
  <c r="W31" i="12"/>
  <c r="S31" i="12"/>
  <c r="M31" i="12"/>
  <c r="E31" i="12"/>
  <c r="D31" i="12"/>
  <c r="C31" i="12" s="1"/>
  <c r="W30" i="12"/>
  <c r="S30" i="12"/>
  <c r="M30" i="12"/>
  <c r="E30" i="12"/>
  <c r="D30" i="12" s="1"/>
  <c r="C30" i="12" s="1"/>
  <c r="W29" i="12"/>
  <c r="S29" i="12"/>
  <c r="M29" i="12"/>
  <c r="E29" i="12"/>
  <c r="D29" i="12" s="1"/>
  <c r="C29" i="12" s="1"/>
  <c r="AC28" i="12"/>
  <c r="AB28" i="12"/>
  <c r="AB27" i="12" s="1"/>
  <c r="AA28" i="12"/>
  <c r="AA27" i="12" s="1"/>
  <c r="Z28" i="12"/>
  <c r="Y28" i="12"/>
  <c r="X28" i="12"/>
  <c r="W28" i="12" s="1"/>
  <c r="V28" i="12"/>
  <c r="U28" i="12"/>
  <c r="T28" i="12"/>
  <c r="T27" i="12" s="1"/>
  <c r="S27" i="12" s="1"/>
  <c r="S28" i="12"/>
  <c r="R28" i="12"/>
  <c r="Q28" i="12"/>
  <c r="P28" i="12"/>
  <c r="O28" i="12"/>
  <c r="N28" i="12"/>
  <c r="M28" i="12" s="1"/>
  <c r="L28" i="12"/>
  <c r="L27" i="12" s="1"/>
  <c r="K28" i="12"/>
  <c r="K27" i="12" s="1"/>
  <c r="J28" i="12"/>
  <c r="I28" i="12"/>
  <c r="H28" i="12"/>
  <c r="G28" i="12"/>
  <c r="F28" i="12"/>
  <c r="E28" i="12" s="1"/>
  <c r="D28" i="12" s="1"/>
  <c r="AC27" i="12"/>
  <c r="Z27" i="12"/>
  <c r="Y27" i="12"/>
  <c r="X27" i="12"/>
  <c r="W27" i="12"/>
  <c r="V27" i="12"/>
  <c r="U27" i="12"/>
  <c r="R27" i="12"/>
  <c r="Q27" i="12"/>
  <c r="P27" i="12"/>
  <c r="O27" i="12"/>
  <c r="N27" i="12"/>
  <c r="M27" i="12" s="1"/>
  <c r="J27" i="12"/>
  <c r="I27" i="12"/>
  <c r="H27" i="12"/>
  <c r="G27" i="12"/>
  <c r="F27" i="12"/>
  <c r="E27" i="12" s="1"/>
  <c r="D27" i="12" s="1"/>
  <c r="W26" i="12"/>
  <c r="S26" i="12"/>
  <c r="M26" i="12"/>
  <c r="E26" i="12"/>
  <c r="D26" i="12"/>
  <c r="C26" i="12" s="1"/>
  <c r="W25" i="12"/>
  <c r="S25" i="12"/>
  <c r="M25" i="12"/>
  <c r="E25" i="12"/>
  <c r="D25" i="12" s="1"/>
  <c r="C25" i="12" s="1"/>
  <c r="W24" i="12"/>
  <c r="S24" i="12"/>
  <c r="M24" i="12"/>
  <c r="E24" i="12"/>
  <c r="D24" i="12" s="1"/>
  <c r="C24" i="12" s="1"/>
  <c r="AC23" i="12"/>
  <c r="AB23" i="12"/>
  <c r="AA23" i="12"/>
  <c r="Z23" i="12"/>
  <c r="Y23" i="12"/>
  <c r="X23" i="12"/>
  <c r="W23" i="12" s="1"/>
  <c r="V23" i="12"/>
  <c r="U23" i="12"/>
  <c r="T23" i="12"/>
  <c r="S23" i="12"/>
  <c r="R23" i="12"/>
  <c r="Q23" i="12"/>
  <c r="P23" i="12"/>
  <c r="O23" i="12"/>
  <c r="N23" i="12"/>
  <c r="M23" i="12" s="1"/>
  <c r="L23" i="12"/>
  <c r="K23" i="12"/>
  <c r="J23" i="12"/>
  <c r="I23" i="12"/>
  <c r="H23" i="12"/>
  <c r="G23" i="12"/>
  <c r="F23" i="12"/>
  <c r="E23" i="12" s="1"/>
  <c r="D23" i="12" s="1"/>
  <c r="W22" i="12"/>
  <c r="S22" i="12"/>
  <c r="M22" i="12"/>
  <c r="E22" i="12"/>
  <c r="D22" i="12"/>
  <c r="C22" i="12" s="1"/>
  <c r="W21" i="12"/>
  <c r="S21" i="12"/>
  <c r="M21" i="12"/>
  <c r="E21" i="12"/>
  <c r="D21" i="12" s="1"/>
  <c r="C21" i="12" s="1"/>
  <c r="W20" i="12"/>
  <c r="S20" i="12"/>
  <c r="M20" i="12"/>
  <c r="E20" i="12"/>
  <c r="D20" i="12" s="1"/>
  <c r="C20" i="12" s="1"/>
  <c r="W19" i="12"/>
  <c r="S19" i="12"/>
  <c r="M19" i="12"/>
  <c r="E19" i="12"/>
  <c r="D19" i="12"/>
  <c r="C19" i="12"/>
  <c r="AC18" i="12"/>
  <c r="AB18" i="12"/>
  <c r="AA18" i="12"/>
  <c r="Z18" i="12"/>
  <c r="Y18" i="12"/>
  <c r="X18" i="12"/>
  <c r="W18" i="12"/>
  <c r="V18" i="12"/>
  <c r="U18" i="12"/>
  <c r="T18" i="12"/>
  <c r="S18" i="12" s="1"/>
  <c r="R18" i="12"/>
  <c r="Q18" i="12"/>
  <c r="P18" i="12"/>
  <c r="O18" i="12"/>
  <c r="N18" i="12"/>
  <c r="M18" i="12" s="1"/>
  <c r="L18" i="12"/>
  <c r="K18" i="12"/>
  <c r="J18" i="12"/>
  <c r="I18" i="12"/>
  <c r="H18" i="12"/>
  <c r="G18" i="12"/>
  <c r="F18" i="12"/>
  <c r="E18" i="12" s="1"/>
  <c r="D18" i="12" s="1"/>
  <c r="C18" i="12" s="1"/>
  <c r="W17" i="12"/>
  <c r="S17" i="12"/>
  <c r="M17" i="12"/>
  <c r="E17" i="12"/>
  <c r="D17" i="12"/>
  <c r="C17" i="12" s="1"/>
  <c r="W16" i="12"/>
  <c r="S16" i="12"/>
  <c r="M16" i="12"/>
  <c r="E16" i="12"/>
  <c r="D16" i="12" s="1"/>
  <c r="C16" i="12" s="1"/>
  <c r="W15" i="12"/>
  <c r="S15" i="12"/>
  <c r="M15" i="12"/>
  <c r="E15" i="12"/>
  <c r="D15" i="12" s="1"/>
  <c r="C15" i="12" s="1"/>
  <c r="W14" i="12"/>
  <c r="S14" i="12"/>
  <c r="M14" i="12"/>
  <c r="E14" i="12"/>
  <c r="D14" i="12"/>
  <c r="C14" i="12" s="1"/>
  <c r="AC13" i="12"/>
  <c r="AB13" i="12"/>
  <c r="AA13" i="12"/>
  <c r="Z13" i="12"/>
  <c r="Y13" i="12"/>
  <c r="W13" i="12" s="1"/>
  <c r="X13" i="12"/>
  <c r="V13" i="12"/>
  <c r="U13" i="12"/>
  <c r="T13" i="12"/>
  <c r="S13" i="12" s="1"/>
  <c r="R13" i="12"/>
  <c r="Q13" i="12"/>
  <c r="Q46" i="12" s="1"/>
  <c r="P13" i="12"/>
  <c r="O13" i="12"/>
  <c r="N13" i="12"/>
  <c r="M13" i="12" s="1"/>
  <c r="L13" i="12"/>
  <c r="K13" i="12"/>
  <c r="J13" i="12"/>
  <c r="I13" i="12"/>
  <c r="I46" i="12" s="1"/>
  <c r="H13" i="12"/>
  <c r="G13" i="12"/>
  <c r="F13" i="12"/>
  <c r="E13" i="12" s="1"/>
  <c r="D13" i="12" s="1"/>
  <c r="W12" i="12"/>
  <c r="S12" i="12"/>
  <c r="M12" i="12"/>
  <c r="E12" i="12"/>
  <c r="D12" i="12" s="1"/>
  <c r="C12" i="12" s="1"/>
  <c r="W11" i="12"/>
  <c r="S11" i="12"/>
  <c r="M11" i="12"/>
  <c r="E11" i="12"/>
  <c r="D11" i="12" s="1"/>
  <c r="C11" i="12" s="1"/>
  <c r="W10" i="12"/>
  <c r="S10" i="12"/>
  <c r="M10" i="12"/>
  <c r="E10" i="12"/>
  <c r="D10" i="12"/>
  <c r="C10" i="12"/>
  <c r="W9" i="12"/>
  <c r="S9" i="12"/>
  <c r="M9" i="12"/>
  <c r="E9" i="12"/>
  <c r="D9" i="12"/>
  <c r="C9" i="12" s="1"/>
  <c r="AC8" i="12"/>
  <c r="AC5" i="12" s="1"/>
  <c r="AC46" i="12" s="1"/>
  <c r="AB8" i="12"/>
  <c r="AB5" i="12" s="1"/>
  <c r="AA8" i="12"/>
  <c r="Z8" i="12"/>
  <c r="Z5" i="12" s="1"/>
  <c r="Z46" i="12" s="1"/>
  <c r="Y8" i="12"/>
  <c r="X8" i="12"/>
  <c r="W8" i="12"/>
  <c r="V8" i="12"/>
  <c r="U8" i="12"/>
  <c r="U5" i="12" s="1"/>
  <c r="U46" i="12" s="1"/>
  <c r="T8" i="12"/>
  <c r="S8" i="12" s="1"/>
  <c r="R8" i="12"/>
  <c r="R5" i="12" s="1"/>
  <c r="R46" i="12" s="1"/>
  <c r="Q8" i="12"/>
  <c r="P8" i="12"/>
  <c r="O8" i="12"/>
  <c r="O5" i="12" s="1"/>
  <c r="O46" i="12" s="1"/>
  <c r="N8" i="12"/>
  <c r="M8" i="12"/>
  <c r="L8" i="12"/>
  <c r="L5" i="12" s="1"/>
  <c r="K8" i="12"/>
  <c r="J8" i="12"/>
  <c r="J5" i="12" s="1"/>
  <c r="J46" i="12" s="1"/>
  <c r="I8" i="12"/>
  <c r="H8" i="12"/>
  <c r="G8" i="12"/>
  <c r="G5" i="12" s="1"/>
  <c r="G46" i="12" s="1"/>
  <c r="F8" i="12"/>
  <c r="E8" i="12"/>
  <c r="D8" i="12"/>
  <c r="W7" i="12"/>
  <c r="S7" i="12"/>
  <c r="M7" i="12"/>
  <c r="E7" i="12"/>
  <c r="D7" i="12" s="1"/>
  <c r="C7" i="12" s="1"/>
  <c r="W6" i="12"/>
  <c r="S6" i="12"/>
  <c r="M6" i="12"/>
  <c r="E6" i="12"/>
  <c r="D6" i="12" s="1"/>
  <c r="C6" i="12" s="1"/>
  <c r="AA5" i="12"/>
  <c r="Y5" i="12"/>
  <c r="X5" i="12"/>
  <c r="W5" i="12" s="1"/>
  <c r="V5" i="12"/>
  <c r="V46" i="12" s="1"/>
  <c r="Q5" i="12"/>
  <c r="P5" i="12"/>
  <c r="N5" i="12"/>
  <c r="N46" i="12" s="1"/>
  <c r="K5" i="12"/>
  <c r="K46" i="12" s="1"/>
  <c r="I5" i="12"/>
  <c r="H5" i="12"/>
  <c r="F5" i="12"/>
  <c r="F46" i="12" s="1"/>
  <c r="T46" i="16" l="1"/>
  <c r="S5" i="16"/>
  <c r="S46" i="16" s="1"/>
  <c r="E46" i="16"/>
  <c r="D5" i="16"/>
  <c r="M46" i="16"/>
  <c r="C13" i="12"/>
  <c r="C23" i="12"/>
  <c r="C37" i="12"/>
  <c r="W46" i="12"/>
  <c r="AA46" i="12"/>
  <c r="C27" i="12"/>
  <c r="AB46" i="12"/>
  <c r="C8" i="12"/>
  <c r="L46" i="12"/>
  <c r="C28" i="12"/>
  <c r="M46" i="12"/>
  <c r="Y46" i="12"/>
  <c r="E5" i="12"/>
  <c r="M5" i="12"/>
  <c r="T5" i="12"/>
  <c r="AC8" i="10"/>
  <c r="AC5" i="10" s="1"/>
  <c r="AB8" i="10"/>
  <c r="AB5" i="10" s="1"/>
  <c r="AA8" i="10"/>
  <c r="AA5" i="10" s="1"/>
  <c r="Z8" i="10"/>
  <c r="Z5" i="10" s="1"/>
  <c r="Y8" i="10"/>
  <c r="Y5" i="10" s="1"/>
  <c r="X8" i="10"/>
  <c r="X5" i="10" s="1"/>
  <c r="V8" i="10"/>
  <c r="V5" i="10" s="1"/>
  <c r="U8" i="10"/>
  <c r="U5" i="10" s="1"/>
  <c r="T8" i="10"/>
  <c r="T5" i="10" s="1"/>
  <c r="R8" i="10"/>
  <c r="R5" i="10" s="1"/>
  <c r="Q8" i="10"/>
  <c r="Q5" i="10" s="1"/>
  <c r="P8" i="10"/>
  <c r="P5" i="10" s="1"/>
  <c r="O8" i="10"/>
  <c r="N8" i="10"/>
  <c r="N5" i="10" s="1"/>
  <c r="L8" i="10"/>
  <c r="L5" i="10" s="1"/>
  <c r="K8" i="10"/>
  <c r="K5" i="10" s="1"/>
  <c r="J8" i="10"/>
  <c r="J5" i="10" s="1"/>
  <c r="I8" i="10"/>
  <c r="I5" i="10" s="1"/>
  <c r="H8" i="10"/>
  <c r="H5" i="10" s="1"/>
  <c r="G8" i="10"/>
  <c r="G5" i="10" s="1"/>
  <c r="F8" i="10"/>
  <c r="C51" i="10"/>
  <c r="C48" i="10" s="1"/>
  <c r="W45" i="10"/>
  <c r="S45" i="10"/>
  <c r="M45" i="10"/>
  <c r="E45" i="10"/>
  <c r="D45" i="10" s="1"/>
  <c r="W44" i="10"/>
  <c r="S44" i="10"/>
  <c r="M44" i="10"/>
  <c r="E44" i="10"/>
  <c r="D44" i="10" s="1"/>
  <c r="W43" i="10"/>
  <c r="S43" i="10"/>
  <c r="M43" i="10"/>
  <c r="E43" i="10"/>
  <c r="D43" i="10" s="1"/>
  <c r="W42" i="10"/>
  <c r="S42" i="10"/>
  <c r="M42" i="10"/>
  <c r="E42" i="10"/>
  <c r="D42" i="10" s="1"/>
  <c r="W41" i="10"/>
  <c r="S41" i="10"/>
  <c r="M41" i="10"/>
  <c r="E41" i="10"/>
  <c r="D41" i="10" s="1"/>
  <c r="W40" i="10"/>
  <c r="S40" i="10"/>
  <c r="M40" i="10"/>
  <c r="E40" i="10"/>
  <c r="D40" i="10" s="1"/>
  <c r="W39" i="10"/>
  <c r="S39" i="10"/>
  <c r="M39" i="10"/>
  <c r="E39" i="10"/>
  <c r="D39" i="10" s="1"/>
  <c r="W38" i="10"/>
  <c r="S38" i="10"/>
  <c r="M38" i="10"/>
  <c r="E38" i="10"/>
  <c r="D38" i="10" s="1"/>
  <c r="AC37" i="10"/>
  <c r="AB37" i="10"/>
  <c r="AA37" i="10"/>
  <c r="Z37" i="10"/>
  <c r="Y37" i="10"/>
  <c r="X37" i="10"/>
  <c r="V37" i="10"/>
  <c r="U37" i="10"/>
  <c r="T37" i="10"/>
  <c r="R37" i="10"/>
  <c r="Q37" i="10"/>
  <c r="P37" i="10"/>
  <c r="O37" i="10"/>
  <c r="N37" i="10"/>
  <c r="L37" i="10"/>
  <c r="K37" i="10"/>
  <c r="J37" i="10"/>
  <c r="I37" i="10"/>
  <c r="H37" i="10"/>
  <c r="G37" i="10"/>
  <c r="F37" i="10"/>
  <c r="W36" i="10"/>
  <c r="S36" i="10"/>
  <c r="M36" i="10"/>
  <c r="E36" i="10"/>
  <c r="D36" i="10" s="1"/>
  <c r="W35" i="10"/>
  <c r="S35" i="10"/>
  <c r="M35" i="10"/>
  <c r="E35" i="10"/>
  <c r="D35" i="10" s="1"/>
  <c r="W34" i="10"/>
  <c r="S34" i="10"/>
  <c r="M34" i="10"/>
  <c r="E34" i="10"/>
  <c r="D34" i="10" s="1"/>
  <c r="W33" i="10"/>
  <c r="S33" i="10"/>
  <c r="M33" i="10"/>
  <c r="E33" i="10"/>
  <c r="D33" i="10" s="1"/>
  <c r="AC32" i="10"/>
  <c r="AB32" i="10"/>
  <c r="AA32" i="10"/>
  <c r="Z32" i="10"/>
  <c r="Y32" i="10"/>
  <c r="X32" i="10"/>
  <c r="V32" i="10"/>
  <c r="U32" i="10"/>
  <c r="T32" i="10"/>
  <c r="R32" i="10"/>
  <c r="Q32" i="10"/>
  <c r="P32" i="10"/>
  <c r="O32" i="10"/>
  <c r="N32" i="10"/>
  <c r="L32" i="10"/>
  <c r="K32" i="10"/>
  <c r="J32" i="10"/>
  <c r="I32" i="10"/>
  <c r="H32" i="10"/>
  <c r="G32" i="10"/>
  <c r="F32" i="10"/>
  <c r="W31" i="10"/>
  <c r="S31" i="10"/>
  <c r="M31" i="10"/>
  <c r="E31" i="10"/>
  <c r="D31" i="10" s="1"/>
  <c r="W30" i="10"/>
  <c r="S30" i="10"/>
  <c r="M30" i="10"/>
  <c r="E30" i="10"/>
  <c r="D30" i="10" s="1"/>
  <c r="W29" i="10"/>
  <c r="S29" i="10"/>
  <c r="M29" i="10"/>
  <c r="E29" i="10"/>
  <c r="D29" i="10" s="1"/>
  <c r="AC28" i="10"/>
  <c r="AB28" i="10"/>
  <c r="AA28" i="10"/>
  <c r="Z28" i="10"/>
  <c r="Y28" i="10"/>
  <c r="X28" i="10"/>
  <c r="V28" i="10"/>
  <c r="U28" i="10"/>
  <c r="T28" i="10"/>
  <c r="R28" i="10"/>
  <c r="R27" i="10" s="1"/>
  <c r="Q28" i="10"/>
  <c r="P28" i="10"/>
  <c r="O28" i="10"/>
  <c r="N28" i="10"/>
  <c r="L28" i="10"/>
  <c r="K28" i="10"/>
  <c r="J28" i="10"/>
  <c r="I28" i="10"/>
  <c r="I27" i="10" s="1"/>
  <c r="H28" i="10"/>
  <c r="G28" i="10"/>
  <c r="F28" i="10"/>
  <c r="W26" i="10"/>
  <c r="S26" i="10"/>
  <c r="M26" i="10"/>
  <c r="E26" i="10"/>
  <c r="D26" i="10" s="1"/>
  <c r="W25" i="10"/>
  <c r="S25" i="10"/>
  <c r="M25" i="10"/>
  <c r="E25" i="10"/>
  <c r="D25" i="10" s="1"/>
  <c r="W24" i="10"/>
  <c r="S24" i="10"/>
  <c r="M24" i="10"/>
  <c r="E24" i="10"/>
  <c r="D24" i="10" s="1"/>
  <c r="V23" i="10"/>
  <c r="U23" i="10"/>
  <c r="T23" i="10"/>
  <c r="R23" i="10"/>
  <c r="Q23" i="10"/>
  <c r="P23" i="10"/>
  <c r="O23" i="10"/>
  <c r="N23" i="10"/>
  <c r="L23" i="10"/>
  <c r="K23" i="10"/>
  <c r="J23" i="10"/>
  <c r="I23" i="10"/>
  <c r="H23" i="10"/>
  <c r="G23" i="10"/>
  <c r="F23" i="10"/>
  <c r="W22" i="10"/>
  <c r="S22" i="10"/>
  <c r="M22" i="10"/>
  <c r="E22" i="10"/>
  <c r="D22" i="10" s="1"/>
  <c r="W21" i="10"/>
  <c r="S21" i="10"/>
  <c r="M21" i="10"/>
  <c r="E21" i="10"/>
  <c r="D21" i="10" s="1"/>
  <c r="W20" i="10"/>
  <c r="S20" i="10"/>
  <c r="M20" i="10"/>
  <c r="E20" i="10"/>
  <c r="D20" i="10" s="1"/>
  <c r="W19" i="10"/>
  <c r="S19" i="10"/>
  <c r="M19" i="10"/>
  <c r="E19" i="10"/>
  <c r="D19" i="10" s="1"/>
  <c r="AC18" i="10"/>
  <c r="AB18" i="10"/>
  <c r="AA18" i="10"/>
  <c r="Z18" i="10"/>
  <c r="Y18" i="10"/>
  <c r="X18" i="10"/>
  <c r="V18" i="10"/>
  <c r="U18" i="10"/>
  <c r="T18" i="10"/>
  <c r="R18" i="10"/>
  <c r="Q18" i="10"/>
  <c r="P18" i="10"/>
  <c r="O18" i="10"/>
  <c r="N18" i="10"/>
  <c r="L18" i="10"/>
  <c r="K18" i="10"/>
  <c r="J18" i="10"/>
  <c r="I18" i="10"/>
  <c r="H18" i="10"/>
  <c r="G18" i="10"/>
  <c r="F18" i="10"/>
  <c r="W17" i="10"/>
  <c r="S17" i="10"/>
  <c r="M17" i="10"/>
  <c r="E17" i="10"/>
  <c r="D17" i="10" s="1"/>
  <c r="W16" i="10"/>
  <c r="S16" i="10"/>
  <c r="M16" i="10"/>
  <c r="E16" i="10"/>
  <c r="D16" i="10" s="1"/>
  <c r="W15" i="10"/>
  <c r="S15" i="10"/>
  <c r="M15" i="10"/>
  <c r="E15" i="10"/>
  <c r="D15" i="10" s="1"/>
  <c r="W14" i="10"/>
  <c r="S14" i="10"/>
  <c r="M14" i="10"/>
  <c r="E14" i="10"/>
  <c r="D14" i="10" s="1"/>
  <c r="AC13" i="10"/>
  <c r="AB13" i="10"/>
  <c r="AA13" i="10"/>
  <c r="Z13" i="10"/>
  <c r="Y13" i="10"/>
  <c r="X13" i="10"/>
  <c r="V13" i="10"/>
  <c r="U13" i="10"/>
  <c r="T13" i="10"/>
  <c r="R13" i="10"/>
  <c r="Q13" i="10"/>
  <c r="P13" i="10"/>
  <c r="O13" i="10"/>
  <c r="N13" i="10"/>
  <c r="L13" i="10"/>
  <c r="K13" i="10"/>
  <c r="J13" i="10"/>
  <c r="I13" i="10"/>
  <c r="H13" i="10"/>
  <c r="G13" i="10"/>
  <c r="F13" i="10"/>
  <c r="W12" i="10"/>
  <c r="S12" i="10"/>
  <c r="M12" i="10"/>
  <c r="E12" i="10"/>
  <c r="D12" i="10" s="1"/>
  <c r="W11" i="10"/>
  <c r="S11" i="10"/>
  <c r="M11" i="10"/>
  <c r="E11" i="10"/>
  <c r="D11" i="10" s="1"/>
  <c r="W10" i="10"/>
  <c r="S10" i="10"/>
  <c r="M10" i="10"/>
  <c r="E10" i="10"/>
  <c r="D10" i="10" s="1"/>
  <c r="W9" i="10"/>
  <c r="S9" i="10"/>
  <c r="M9" i="10"/>
  <c r="E9" i="10"/>
  <c r="D9" i="10" s="1"/>
  <c r="W7" i="10"/>
  <c r="S7" i="10"/>
  <c r="M7" i="10"/>
  <c r="E7" i="10"/>
  <c r="D7" i="10" s="1"/>
  <c r="W6" i="10"/>
  <c r="S6" i="10"/>
  <c r="M6" i="10"/>
  <c r="E6" i="10"/>
  <c r="D6" i="10" s="1"/>
  <c r="D46" i="16" l="1"/>
  <c r="C46" i="16" s="1"/>
  <c r="C5" i="16"/>
  <c r="S5" i="12"/>
  <c r="S46" i="12" s="1"/>
  <c r="T46" i="12"/>
  <c r="E46" i="12"/>
  <c r="D5" i="12"/>
  <c r="H27" i="10"/>
  <c r="E28" i="10"/>
  <c r="N27" i="10"/>
  <c r="K27" i="10"/>
  <c r="K46" i="10" s="1"/>
  <c r="W13" i="10"/>
  <c r="E8" i="10"/>
  <c r="D8" i="10" s="1"/>
  <c r="E37" i="10"/>
  <c r="D37" i="10" s="1"/>
  <c r="F5" i="10"/>
  <c r="E5" i="10" s="1"/>
  <c r="D5" i="10" s="1"/>
  <c r="L27" i="10"/>
  <c r="L46" i="10" s="1"/>
  <c r="D28" i="10"/>
  <c r="M23" i="10"/>
  <c r="AC27" i="10"/>
  <c r="AC46" i="10" s="1"/>
  <c r="S13" i="10"/>
  <c r="S18" i="10"/>
  <c r="M28" i="10"/>
  <c r="W23" i="10"/>
  <c r="X27" i="10"/>
  <c r="X46" i="10" s="1"/>
  <c r="AB27" i="10"/>
  <c r="AB46" i="10" s="1"/>
  <c r="Z27" i="10"/>
  <c r="Z46" i="10" s="1"/>
  <c r="Y27" i="10"/>
  <c r="Y46" i="10" s="1"/>
  <c r="AA27" i="10"/>
  <c r="AA46" i="10" s="1"/>
  <c r="O27" i="10"/>
  <c r="Q27" i="10"/>
  <c r="Q46" i="10" s="1"/>
  <c r="M32" i="10"/>
  <c r="G27" i="10"/>
  <c r="G46" i="10" s="1"/>
  <c r="M18" i="10"/>
  <c r="M8" i="10"/>
  <c r="O5" i="10"/>
  <c r="M5" i="10" s="1"/>
  <c r="V27" i="10"/>
  <c r="U27" i="10"/>
  <c r="U46" i="10" s="1"/>
  <c r="S37" i="10"/>
  <c r="M37" i="10"/>
  <c r="C41" i="10"/>
  <c r="W5" i="10"/>
  <c r="W8" i="10"/>
  <c r="T27" i="10"/>
  <c r="T46" i="10" s="1"/>
  <c r="C30" i="10"/>
  <c r="C29" i="10"/>
  <c r="S32" i="10"/>
  <c r="P27" i="10"/>
  <c r="P46" i="10" s="1"/>
  <c r="J27" i="10"/>
  <c r="J46" i="10" s="1"/>
  <c r="C36" i="10"/>
  <c r="C34" i="10"/>
  <c r="F27" i="10"/>
  <c r="E32" i="10"/>
  <c r="D32" i="10" s="1"/>
  <c r="E23" i="10"/>
  <c r="D23" i="10" s="1"/>
  <c r="C14" i="10"/>
  <c r="S8" i="10"/>
  <c r="S5" i="10"/>
  <c r="C7" i="10"/>
  <c r="C9" i="10"/>
  <c r="C10" i="10"/>
  <c r="C11" i="10"/>
  <c r="C12" i="10"/>
  <c r="N46" i="10"/>
  <c r="R46" i="10"/>
  <c r="M13" i="10"/>
  <c r="C16" i="10"/>
  <c r="S23" i="10"/>
  <c r="C25" i="10"/>
  <c r="W18" i="10"/>
  <c r="C19" i="10"/>
  <c r="C20" i="10"/>
  <c r="C21" i="10"/>
  <c r="C22" i="10"/>
  <c r="C31" i="10"/>
  <c r="W32" i="10"/>
  <c r="C35" i="10"/>
  <c r="C33" i="10"/>
  <c r="W37" i="10"/>
  <c r="C44" i="10"/>
  <c r="C45" i="10"/>
  <c r="C40" i="10"/>
  <c r="C39" i="10"/>
  <c r="C43" i="10"/>
  <c r="C38" i="10"/>
  <c r="C42" i="10"/>
  <c r="H46" i="10"/>
  <c r="C26" i="10"/>
  <c r="C24" i="10"/>
  <c r="E18" i="10"/>
  <c r="D18" i="10" s="1"/>
  <c r="C17" i="10"/>
  <c r="C15" i="10"/>
  <c r="E13" i="10"/>
  <c r="D13" i="10" s="1"/>
  <c r="C6" i="10"/>
  <c r="I46" i="10"/>
  <c r="V46" i="10"/>
  <c r="S28" i="10"/>
  <c r="W28" i="10"/>
  <c r="C5" i="12" l="1"/>
  <c r="D46" i="12"/>
  <c r="C46" i="12" s="1"/>
  <c r="O46" i="10"/>
  <c r="M46" i="10" s="1"/>
  <c r="F46" i="10"/>
  <c r="C28" i="10"/>
  <c r="S27" i="10"/>
  <c r="S46" i="10" s="1"/>
  <c r="C23" i="10"/>
  <c r="C18" i="10"/>
  <c r="W27" i="10"/>
  <c r="W46" i="10" s="1"/>
  <c r="M27" i="10"/>
  <c r="E27" i="10"/>
  <c r="E46" i="10" s="1"/>
  <c r="C37" i="10"/>
  <c r="C8" i="10"/>
  <c r="C32" i="10"/>
  <c r="C13" i="10"/>
  <c r="C5" i="10"/>
  <c r="D27" i="10" l="1"/>
  <c r="C27" i="10" s="1"/>
  <c r="D46" i="10" l="1"/>
  <c r="C46" i="10" s="1"/>
</calcChain>
</file>

<file path=xl/comments1.xml><?xml version="1.0" encoding="utf-8"?>
<comments xmlns="http://schemas.openxmlformats.org/spreadsheetml/2006/main">
  <authors>
    <author>Author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sharedStrings.xml><?xml version="1.0" encoding="utf-8"?>
<sst xmlns="http://schemas.openxmlformats.org/spreadsheetml/2006/main" count="4606" uniqueCount="2086">
  <si>
    <t>ICHA</t>
  </si>
  <si>
    <t>KOKKU</t>
  </si>
  <si>
    <t>AKTIIVRAVI</t>
  </si>
  <si>
    <t xml:space="preserve">HC.1 </t>
  </si>
  <si>
    <t>..Hospitaliseeritud patsientide ravi</t>
  </si>
  <si>
    <t xml:space="preserve">HC.1.1 </t>
  </si>
  <si>
    <t>..Päevaravi</t>
  </si>
  <si>
    <t xml:space="preserve">HC.1.2 </t>
  </si>
  <si>
    <t>..Ambulatoorne ravi</t>
  </si>
  <si>
    <t xml:space="preserve">HC.1.3 </t>
  </si>
  <si>
    <t xml:space="preserve">HC.1.3.1 </t>
  </si>
  <si>
    <t xml:space="preserve">HC.1.3.2 </t>
  </si>
  <si>
    <t xml:space="preserve">HC.1.3.3 </t>
  </si>
  <si>
    <t xml:space="preserve">..Kodune ravi </t>
  </si>
  <si>
    <t xml:space="preserve">HC.1.4 </t>
  </si>
  <si>
    <t>TAASTUSRAVI</t>
  </si>
  <si>
    <t xml:space="preserve">HC.2 </t>
  </si>
  <si>
    <t>..Hospitaliseeritud patsientide taastusravi</t>
  </si>
  <si>
    <t xml:space="preserve">HC.2.1 </t>
  </si>
  <si>
    <t>..Päevaravi patsientide taastusravi</t>
  </si>
  <si>
    <t xml:space="preserve">HC.2.2 </t>
  </si>
  <si>
    <t>..Ambulatoorsete patsientide taastusravi</t>
  </si>
  <si>
    <t xml:space="preserve">HC.2.3 </t>
  </si>
  <si>
    <t>..Kodune taastusravi</t>
  </si>
  <si>
    <t xml:space="preserve">HC.2.4 </t>
  </si>
  <si>
    <t>ÕENDUSABI</t>
  </si>
  <si>
    <t xml:space="preserve">HC.3 </t>
  </si>
  <si>
    <t>..Hospitaliseeritud patsientide õendusabi</t>
  </si>
  <si>
    <t xml:space="preserve">HC.3.1 </t>
  </si>
  <si>
    <t>..Päevapatsientide õendusabi</t>
  </si>
  <si>
    <t xml:space="preserve">HC.3.2 </t>
  </si>
  <si>
    <t>..Ambulatoorsete patsientide õendusabi</t>
  </si>
  <si>
    <t xml:space="preserve">HC.3.3 </t>
  </si>
  <si>
    <t>..Kodune õendusabi</t>
  </si>
  <si>
    <t xml:space="preserve">HC.3.4 </t>
  </si>
  <si>
    <t>TERVISHOIU TUGITEENUSED</t>
  </si>
  <si>
    <t xml:space="preserve">HC.4 </t>
  </si>
  <si>
    <t>..Laboratoorsed uuringud</t>
  </si>
  <si>
    <t xml:space="preserve">HC.4.1 </t>
  </si>
  <si>
    <t>..Radioloogilised uuringud</t>
  </si>
  <si>
    <t xml:space="preserve">HC.4.2 </t>
  </si>
  <si>
    <t>..Patsiendi transport ja päästetegevus</t>
  </si>
  <si>
    <t xml:space="preserve">HC.4.3 </t>
  </si>
  <si>
    <t>MEDITSIINITOOTED AMBULATOORSETELE PATSIENTIDELE</t>
  </si>
  <si>
    <t xml:space="preserve">HC.5 </t>
  </si>
  <si>
    <t>..Ravimid ja muud meditsiinilised mittekestvuskaubad</t>
  </si>
  <si>
    <t xml:space="preserve">HC.5.1 </t>
  </si>
  <si>
    <t>....Retseptiravimid</t>
  </si>
  <si>
    <t xml:space="preserve">HC 5.1.1 </t>
  </si>
  <si>
    <t xml:space="preserve">....Käsimüügiravimid </t>
  </si>
  <si>
    <t xml:space="preserve">HC 5.1.2 </t>
  </si>
  <si>
    <t xml:space="preserve">HC 5.1.3 </t>
  </si>
  <si>
    <t>..Meditsiiniseadmed ja muud meditsiinilised kestvuskaubad</t>
  </si>
  <si>
    <t xml:space="preserve">HC.5.2 </t>
  </si>
  <si>
    <t>....Prillid ja muud nägemistarbed</t>
  </si>
  <si>
    <t xml:space="preserve">HC.5.2.1 </t>
  </si>
  <si>
    <t>....Kuulmisaparaadid</t>
  </si>
  <si>
    <t xml:space="preserve">HC.5.2.2 </t>
  </si>
  <si>
    <t xml:space="preserve">....Ortopeedilised ja muud abivahendid </t>
  </si>
  <si>
    <t xml:space="preserve">HC.5.2.3 </t>
  </si>
  <si>
    <t>....Kõik muud meditsiinilised kestvuskaubad</t>
  </si>
  <si>
    <t xml:space="preserve">HC.5.2.9 </t>
  </si>
  <si>
    <t xml:space="preserve">HC.6 </t>
  </si>
  <si>
    <t>..Info-, hariduse- ja konsultatsiooniprogrammid</t>
  </si>
  <si>
    <t xml:space="preserve">HC.6.1 </t>
  </si>
  <si>
    <t xml:space="preserve">HC.6.2 </t>
  </si>
  <si>
    <t>..Varajase haigestumise seire programmid</t>
  </si>
  <si>
    <t xml:space="preserve">HC.6.3 </t>
  </si>
  <si>
    <t xml:space="preserve">HC.6.4 </t>
  </si>
  <si>
    <t xml:space="preserve">HC.6.5 </t>
  </si>
  <si>
    <t>..Õnnetuse või hädaabi programmideks valmistumine</t>
  </si>
  <si>
    <t xml:space="preserve">HC.6.6 </t>
  </si>
  <si>
    <t>MUJAL KLASSIFITSEERIMATA TERVISHOIUTEENUSED</t>
  </si>
  <si>
    <t xml:space="preserve">HC.9 </t>
  </si>
  <si>
    <t xml:space="preserve">Haiglad </t>
  </si>
  <si>
    <t>Õendusabi- ja hoolekandeasutused</t>
  </si>
  <si>
    <t xml:space="preserve">Ambulatoorsed tervishoiuasutused </t>
  </si>
  <si>
    <t xml:space="preserve">Tervishoiu tugiteenuste pakkujad </t>
  </si>
  <si>
    <t>Meditsiinitoodete jaemüüjad</t>
  </si>
  <si>
    <t xml:space="preserve">Ennetusprogrammide korraldajad </t>
  </si>
  <si>
    <t xml:space="preserve">Tervishoiusüsteemi administreerimise ja rahastamise korraldajad </t>
  </si>
  <si>
    <t xml:space="preserve">Muud tegevusharud </t>
  </si>
  <si>
    <t xml:space="preserve">Välismaised tervishoiuasutused </t>
  </si>
  <si>
    <t>HP.1</t>
  </si>
  <si>
    <t>HP.2</t>
  </si>
  <si>
    <t>HP.3</t>
  </si>
  <si>
    <t>HP.4</t>
  </si>
  <si>
    <t>HP.5</t>
  </si>
  <si>
    <t>HP.6</t>
  </si>
  <si>
    <t>HP.7</t>
  </si>
  <si>
    <t>HP.8</t>
  </si>
  <si>
    <t>HP.9</t>
  </si>
  <si>
    <t xml:space="preserve">Tulud riigieelarvest </t>
  </si>
  <si>
    <t xml:space="preserve">Riiklikult jaotatud välisvahendid </t>
  </si>
  <si>
    <t xml:space="preserve">Muud siseriiklikud tulud </t>
  </si>
  <si>
    <t xml:space="preserve">Otsesed välissiirded </t>
  </si>
  <si>
    <t>juriidiline isik</t>
  </si>
  <si>
    <t>eraisik</t>
  </si>
  <si>
    <t>TERVISHOIUSÜSTEEMI VALITSEMINE JA ADMINISTREERIMINE</t>
  </si>
  <si>
    <t xml:space="preserve">HC.7 </t>
  </si>
  <si>
    <t>….Hambaravi</t>
  </si>
  <si>
    <t>….Eriarstiabi</t>
  </si>
  <si>
    <t>Ennetustegevused</t>
  </si>
  <si>
    <t>Erihaiglad</t>
  </si>
  <si>
    <t>Psühhiaatriahaiglad</t>
  </si>
  <si>
    <t>Spetsialiseerumiseta haiglad</t>
  </si>
  <si>
    <t>Kokku</t>
  </si>
  <si>
    <t>HP.5.1</t>
  </si>
  <si>
    <t>HP.5.2</t>
  </si>
  <si>
    <t>HP.3.1</t>
  </si>
  <si>
    <t>..Terviseseisundi jälgimise programmid (töötervishoid)</t>
  </si>
  <si>
    <t>..Immuniseerimise programmid (vaktsineerimine)</t>
  </si>
  <si>
    <t>HP.3.2</t>
  </si>
  <si>
    <t>..Hambaraviasutused</t>
  </si>
  <si>
    <t>..Ambulatoorsed arstiabiasutused</t>
  </si>
  <si>
    <t>..Apteegid</t>
  </si>
  <si>
    <t>..Muud meditsiinitoodete müüjad</t>
  </si>
  <si>
    <t>HP.3.5</t>
  </si>
  <si>
    <t>..Koduõendusteenuse osutajad</t>
  </si>
  <si>
    <t>HP.1.2</t>
  </si>
  <si>
    <t>HP.1.3</t>
  </si>
  <si>
    <t>HP.4.1</t>
  </si>
  <si>
    <t>..Kiirabiasutused</t>
  </si>
  <si>
    <t>HP.4.2</t>
  </si>
  <si>
    <t>..Meditsiinilaborid ja diagnostikaasutused</t>
  </si>
  <si>
    <t>HP.4.9</t>
  </si>
  <si>
    <t>..Muud tervishoiu tugiteenuste osutajad</t>
  </si>
  <si>
    <t>….Perearstiabi</t>
  </si>
  <si>
    <t>üldhaiglad</t>
  </si>
  <si>
    <t>regionaalhaiglad (PERH, TÜ Kliinikum, Tallinna Lastehaigla)</t>
  </si>
  <si>
    <t>HP.1.1</t>
  </si>
  <si>
    <t>HP.1.1.2</t>
  </si>
  <si>
    <t>HP.1.1.3</t>
  </si>
  <si>
    <t>HP.1.1.1</t>
  </si>
  <si>
    <t>HP.1.1.4</t>
  </si>
  <si>
    <t xml:space="preserve">..Epidemoloogilise seire ning riski ja haiguste kontrolli programmid (töökeskkonna mõõtmine) </t>
  </si>
  <si>
    <r>
      <t xml:space="preserve">....Muud meditsiinilised mittekestvuskaubad </t>
    </r>
    <r>
      <rPr>
        <sz val="10"/>
        <color rgb="FFFF0000"/>
        <rFont val="Calibri"/>
        <family val="2"/>
        <charset val="186"/>
        <scheme val="minor"/>
      </rPr>
      <t>(välja arvatud hügieenitarbed)</t>
    </r>
  </si>
  <si>
    <t>Kohalikud haiglad</t>
  </si>
  <si>
    <t xml:space="preserve">Täidetakse tuhandetes eurodes, roosadesse lahtritesse! </t>
  </si>
  <si>
    <t>Märkused (kirjutage juurde, milliste kuludega oli tegemist, kui vajab täpsustamist)</t>
  </si>
  <si>
    <t>HC.1 Aktiivravi</t>
  </si>
  <si>
    <t>Antud teenusegrupi peamiseks eesmärgiks on haiguse või vigastuse ravi, nende raskusastme</t>
  </si>
  <si>
    <t>vähendamine või patsiendi kaitsmine tema elu või normaalset funktsioneerimist ohustada võiva</t>
  </si>
  <si>
    <t>haiguse, vigastuse ägenemise või komplikatsioonide eest.</t>
  </si>
  <si>
    <t>HC.1.1 Hospitaliseeritud patsientide ravi</t>
  </si>
  <si>
    <t>HC.1.2 Päevaravi</t>
  </si>
  <si>
    <t>Tervishoiuteenus, mille puhul patsient vajab ravi või uuringute tõttu mõne tunni jooksul ravivoodis</t>
  </si>
  <si>
    <t>HC.1.3 Ambulatoorne ravi</t>
  </si>
  <si>
    <t>Mittestatsionaarne tervishoiuteenus, mille korral patsiendi visiit tervishoiuasutusse on piiratud mõne</t>
  </si>
  <si>
    <t>tunniga ja ei ole vajalik ööpäevaringne haiglas viibimine.</t>
  </si>
  <si>
    <t>HC.1.3.1 Põhilised meditsiini- ja diagnostikateenused</t>
  </si>
  <si>
    <t>HC.1.3.2 Ambulatoorsete patsientide hambaravi</t>
  </si>
  <si>
    <t>Kõik teenused, mida tavaliselt osutavad hambaravispetsialistid ambulatoorse teenuse raames.</t>
  </si>
  <si>
    <t>HC.1.3.3 Kõik muud erialased tervishoiuteenused</t>
  </si>
  <si>
    <t>HC.1.4 Kodune ravi</t>
  </si>
  <si>
    <t>Aktiivraviteenused, mida osutatakse patsientidele nende kodus.</t>
  </si>
  <si>
    <t>HC.2 Taastusravi</t>
  </si>
  <si>
    <t>Tervishoiuteenus, mis on suunatud häirunud funktsioonide taastamisele, säilitamisele või puudega</t>
  </si>
  <si>
    <t>kohanemisele ning mille puhul terviseseisundist tulenevad piirangud igapäevasele toimetulekule on</t>
  </si>
  <si>
    <t>tingitud kas haigusest, vigastusest või haiguse korduvast loomusest.</t>
  </si>
  <si>
    <t>HC.2.1 Hospitaliseeritud patsientide taastusravi</t>
  </si>
  <si>
    <t>Teenus, mida osutatakse hospitaliseeritud patsiendile taastusravi käigus.</t>
  </si>
  <si>
    <t>HC.2.2 Päevaravi patsientide taastusravi</t>
  </si>
  <si>
    <t>Hõlmab teenuseid, mida osutatakse taastusravi käigus päevaravi patsientidele.</t>
  </si>
  <si>
    <t>HC.2.3 Ambulatoorsete patsientide taastusravi</t>
  </si>
  <si>
    <t>Hõlmab taastusraviteenuseid, mida osutatakse taastusravi käigus ambulatoorsetele patsientidele.</t>
  </si>
  <si>
    <t>HC.2.4 Kodune taastusravi</t>
  </si>
  <si>
    <t>Hõlmab teenuseid, mida osutatakse taastusravi käigus patsientidele nende kodus.</t>
  </si>
  <si>
    <t>HC.3 Õendusabi</t>
  </si>
  <si>
    <t>Õendusabi eesmärk on patsiendi tervise ja funktsionaalse seisundi säilitamine ja võimalusel</t>
  </si>
  <si>
    <t>parandamine, stabiilses seisundis haigete pikaajaline ravi ja toetamine läbi õendustegevuse.</t>
  </si>
  <si>
    <t>HC.3.1 Hospitaliseeritud patsientide õendusabi</t>
  </si>
  <si>
    <t>Õendusabi, mida osutatakse hospitaliseeritud patsientidele.</t>
  </si>
  <si>
    <t>HC.3.2 Päevaravi patsientide õendusabi</t>
  </si>
  <si>
    <t>Õendusabi, mida osutatakse päevaravi patsientidele.</t>
  </si>
  <si>
    <t>HC.3.3 Ambulatoorsete patsientide õendusabi</t>
  </si>
  <si>
    <t>Õendusabi, mida osutatakse ambulatoorsetele patsientidele.</t>
  </si>
  <si>
    <t>HC.3.4 Kodune õendusabi</t>
  </si>
  <si>
    <t>Õendusabi, mida osutatakse patsientidele nende kodus.</t>
  </si>
  <si>
    <t>HC.4 Tervishoiu tugiteenused</t>
  </si>
  <si>
    <t>Hõlmab tegevusi, mida peamiselt teostab meditsiiniline personal. Siia hulka kuuluvad sellised teenused</t>
  </si>
  <si>
    <t>nagu laboratoorsed uuringud, diagnostika ja patsiendi transport.</t>
  </si>
  <si>
    <t>HC.4.1 Laboratoorsed uuringud</t>
  </si>
  <si>
    <t>ambulatoorse ravi raames.</t>
  </si>
  <si>
    <t>HC.4.2 Radioloogilised uuringud</t>
  </si>
  <si>
    <t>HC.4.3 Patsiendi transport ja päästetegevus</t>
  </si>
  <si>
    <t>HC.5 Meditsiinitooted ambulatoorsetele patsientidele</t>
  </si>
  <si>
    <t>alajaotuse alla kuulub ka meditsiinitoodete seadistamine, hooldus ja rent.</t>
  </si>
  <si>
    <t>Ei hõlma meditsiinitooteid, mida kasutatakse haigla- ja päevaravi või ambulatoorse tervishoiuteenuse</t>
  </si>
  <si>
    <t>HC.5.1 Ravimid ja muud meditsiinilised mittekestvuskaubad</t>
  </si>
  <si>
    <t>Hõlmab: meditsiinipreparaate, originaal ja geneerilisi ravimeid, seerumeid ning vaktsiine.</t>
  </si>
  <si>
    <t>HC 5.1.1 Retseptiravimid</t>
  </si>
  <si>
    <t>Retseptiravimid on ravimid, mida müüakse arsti poolt välja kirjutatud retsepti alusel.</t>
  </si>
  <si>
    <t>HC 5.1.2 Käsimüügiravimid</t>
  </si>
  <si>
    <t>Käsimüügiravimid on ravimid, mille väljastamiseks pole vaja retsepti.</t>
  </si>
  <si>
    <t>HC 5.1.3 Muud meditsiinilised mittekestvuskaubad</t>
  </si>
  <si>
    <t>Hõlmab ulatuslikku meditsiiniliste mittekestvuskaupade loetelu, nagu näiteks sidemed, elastiksukad,</t>
  </si>
  <si>
    <t>põlvekaitsmed, kondoomid ja muud mehhaanilised rasestumisvastased vahendid.</t>
  </si>
  <si>
    <t>HC 5.2 Meditsiiniseadmed ja muud meditsiinilised kestvuskaubad</t>
  </si>
  <si>
    <t>Hõlmab laia valikut meditsiinilisi kestvuskaupu, nagu näiteks prillid, kuulmisaparaadid jms.</t>
  </si>
  <si>
    <t>HC 5.2.1 Prillid ja muud nägemistarbed</t>
  </si>
  <si>
    <t>Hõlmab korrigeerivaid prille, kontaktläätsi ning nende puhastusvahendeid.</t>
  </si>
  <si>
    <t>HC 5.2.2 Kuulmisaparaadid</t>
  </si>
  <si>
    <t>Hõlmab igat liiki eemaldatavaid kuulmisaparaate.</t>
  </si>
  <si>
    <t>HC 5.2.3 Ortopeedilised ja muud abivahendid</t>
  </si>
  <si>
    <t>ortopeedilisi klambreid ja tugesid.</t>
  </si>
  <si>
    <t>HC 5.2.9 Kõik muud meditsiinilised kestvuskaubad</t>
  </si>
  <si>
    <t>vererõhu mõõtmise seadmed.</t>
  </si>
  <si>
    <t>HC.6 Ennetus</t>
  </si>
  <si>
    <t>Ennetus on inimese haiguseelsete seisundite varasele avastamisele suunatud tegevus ja meetmed</t>
  </si>
  <si>
    <t>haigestumise vältimiseks.</t>
  </si>
  <si>
    <t>HC.6.1 Info-, hariduse- ja konsultatsiooniprogrammid</t>
  </si>
  <si>
    <t>tervise kaitsmisel. Programmid on tavaliselt suunatud kindlale haiguserühmale, andes infot sellega</t>
  </si>
  <si>
    <t>seonduvatest terviseprobleemidest, -riskidest ja haigust soodustavatest teguritest.</t>
  </si>
  <si>
    <t>HC.6.2 Immuniseerimise programmid</t>
  </si>
  <si>
    <t>Programmid vältimaks haiguse levikut kas enne või peale haigusetekitajaga kokkupuudet läbi</t>
  </si>
  <si>
    <t>meditsiinitoodete, näiteks vaktsiinide, kasutamise.</t>
  </si>
  <si>
    <t>HC.6.3 Varajase haigestumise seire programmid</t>
  </si>
  <si>
    <t>Nimetatud programmide raames otsitakse kindlat tüüpi haigust enne selle sümptomite ilmnemist või</t>
  </si>
  <si>
    <t>haiguse algstaadiumis. Siia hulka kuuluvad erinevad skriiningud, diagnostilised testid ja meditsiinilised</t>
  </si>
  <si>
    <t>läbivaatused. Antud programmid on suunatud kindla haigusega tegelemiseks, nagu näiteks rinnavähk,</t>
  </si>
  <si>
    <t>diabeet, HIV/AIDS.</t>
  </si>
  <si>
    <t>HC.6.4 Terviseseisundi jälgimise programmid</t>
  </si>
  <si>
    <t>Jälgimise programmid võivad olla suunatud erinevatele inimgruppidele nagu lapsed, rasedad või</t>
  </si>
  <si>
    <t>vanemaealised inimesed.</t>
  </si>
  <si>
    <t>HC.6.5 Epidemioloogilise seire ning riski ja haiguste kontrolli programmid</t>
  </si>
  <si>
    <t>Sellesse klassi on koondatud tehnilised tegevused, mille eesmärk on haiguste ennetamisele ja</t>
  </si>
  <si>
    <t>likvideerimisele suunatud teadmiste ja ressursside juhtimine.</t>
  </si>
  <si>
    <t>HC.6.6 Õnnetuse või hädaabi programmideks valmistumine</t>
  </si>
  <si>
    <t>Siia alla kuuluvad ettevalmistused erinevateks humanitaarkatastroofideks, olgu need kas siis</t>
  </si>
  <si>
    <t>inimtekkelised või looduslikud.</t>
  </si>
  <si>
    <t>HC.7 Tervishoiusüsteemi valitsemine ja administreerimine</t>
  </si>
  <si>
    <t>HC.7.1 Tervishoiusüsteemi administreerimine</t>
  </si>
  <si>
    <t>loomist ning süsteemi kuuluvate organisatsioonide ja ressursside kontrollimist.</t>
  </si>
  <si>
    <t>HC.7.2 Tervishoiu finantseerimise administreerimine</t>
  </si>
  <si>
    <t>haldamist, järelevalvet ja hindamist.</t>
  </si>
  <si>
    <t>HC.9 Mujal klassifitseerimata tervishoiuteenused</t>
  </si>
  <si>
    <t>Siia alla kuuluvad teenused, mida ei saa klassifitseerida ülal kirjeldatud teenuste alla.</t>
  </si>
  <si>
    <t>HP.1 Haiglad</t>
  </si>
  <si>
    <t>majutusteenuseid hospitaliseeritud patsientidele. Haiglad võivad teisese tegevusena osutada ka</t>
  </si>
  <si>
    <t>teenuseid ambulatoorsetele ja päevaravi patsientidele. Haiglad osutavad tervishoiuteenuseid, mille</t>
  </si>
  <si>
    <t>osutamiseks on enamikul juhtudel vajalikud spetsiaalsed seadmed ja aparaadid, mis moodustavad</t>
  </si>
  <si>
    <t>märgatava ning integraalse osa nende tervishoiuteenuste osutamisel.</t>
  </si>
  <si>
    <t>HP.2 Õendusabi- ja hoolekandeasutused</t>
  </si>
  <si>
    <t>Hõlmab asutusi, kes osutavad eeskätt ravi koos õendusabi ning põetusega jm residentide poolt nõutavat</t>
  </si>
  <si>
    <t>ravi. Sellistes asutustes on tegevuse oluline osa ja osutatav ravi segu tervishoiu- ja sotsiaalteenustest,</t>
  </si>
  <si>
    <t>kusjuures osutatavate teenuste põhirõhk on õendusabil.</t>
  </si>
  <si>
    <t>HP.3 Ambulatoorsed tervishoiuasutused</t>
  </si>
  <si>
    <t>Hõlmab asutusi, kes osutavad eeskätt tervishoiuteenuseid otse ambulatoorsetele patsientidele, kes ei</t>
  </si>
  <si>
    <t>vaja statsionaarse ravi. See hõlmab pere-, eriarstiabi ja hambaraviasutusi, samuti asutusi, kes on</t>
  </si>
  <si>
    <t>spetsialiseerunud päevaravi või koduse ravi osutamisele. Need asutused ei osuta tavaliselt statsionaarse</t>
  </si>
  <si>
    <t>ravi teenuseid. Reeglina osutavad arstid jm tervishoiuspetsialistid teenuseid tervishoiuasutuses</t>
  </si>
  <si>
    <t>HP.4 Tervishoiu tugiteenuste pakkujad</t>
  </si>
  <si>
    <t>Nimetatud kategooria hõlmab asutusi, kes pakuvad tervishoiuspetsialistide järelvalve all tugiteenuseid</t>
  </si>
  <si>
    <t>õendusabi või taastusravi teenuse alla.</t>
  </si>
  <si>
    <t>HP.5 Meditsiinitoodete jaemüük ja teised meditsiinitoodete pakkujad</t>
  </si>
  <si>
    <t>Hõlmab asutusi, kelle esmane tegevus on meditsiinitoodete jaemüük isiklikuks tarbimiseks.</t>
  </si>
  <si>
    <t>HP.6 Ennetusprogrammide korraldajad</t>
  </si>
  <si>
    <t>Hõlmab nii valitsuse kui ka eraviisilist rahvaterviseprogrammide (nii tervisedenduse kui ennetamise</t>
  </si>
  <si>
    <t>programmide) korraldust ja administreerimist.</t>
  </si>
  <si>
    <t>HP.7 Tervishoiusüsteemi administreerimise ja rahastamise korraldajad</t>
  </si>
  <si>
    <t>Hõlmab asutusi, kes eeskätt tegelevad tervishoiu korralduse, tervishoiupoliitika ja ravikindlustuse</t>
  </si>
  <si>
    <t>administreerimisega.</t>
  </si>
  <si>
    <t>HP.8 Muud tegevusharud</t>
  </si>
  <si>
    <t>Hõlmab tervishoiuteenuste teiseseid pakkujaid. Kaasa arvatud on ettevõtted töötervishoiuteenuste</t>
  </si>
  <si>
    <t>pakkujatena ja leibkondade poolt osutatud kodune ravi. Siia kuuluvad näiteks: töötervishoiuteenused,</t>
  </si>
  <si>
    <t>mida ei osutata eraldi tervishoiuasutustes; militaarsed tervishoiuteenused, mida ei osutata eraldi</t>
  </si>
  <si>
    <t>tervishoiuasutustes; vangla tervishoiuteenused, mida ei osutata eraldi tervishoiuasutustes; kooli</t>
  </si>
  <si>
    <t>tervishoiuteenused.</t>
  </si>
  <si>
    <t>HP.9 Mitteresidendist tervishoiuasutused</t>
  </si>
  <si>
    <t>Hõlmab kõiki mitteresidendist üksusi, kes osutavad tervishoiuteenuseid residendist üksuste</t>
  </si>
  <si>
    <t>lõpptarbimiseks.</t>
  </si>
  <si>
    <t>ICHA-HP Tervishoiuteenuse pakkujate liigitus</t>
  </si>
  <si>
    <t>ICHA-HC Tervishoiuteenuste liigitus</t>
  </si>
  <si>
    <t>Hõlmab tegevusloaga asutusi, kes osutavad diagnostilisi ja raviteenuseid ning spetsiaalseid</t>
  </si>
  <si>
    <t>kohapeal. Erandiks võivad olla mõned pediaatrilised ja geriaatrilised teenused.</t>
  </si>
  <si>
    <t>ambulatoorsetele patsientidele. Seejuures on oluline nüanss, et nimetatud teenus ei kuulu aktiivravi,</t>
  </si>
  <si>
    <t>Siia kuuluvad aktiivraviteenused, mida osutatakse hospitaliseeritud patsiendile.</t>
  </si>
  <si>
    <t>jälgimist, õhtuks/ööseks patsient haiglasse ei jää. Siia kuulub ka päevakirurgia.</t>
  </si>
  <si>
    <t>tervishoiutöötajad osutavad ambulatoorsetele patsientidele.</t>
  </si>
  <si>
    <t xml:space="preserve">Siia kuulub esmatasandi arstiabi (perearstiabi) diagnostika ja ravi, mis kaasneb arstivisiidiga ja mida </t>
  </si>
  <si>
    <t>ja käitumishäirete ravi ning ambulatoorne kirurgia.</t>
  </si>
  <si>
    <t xml:space="preserve">Siia kuuluvad eriarstiabi ambulatoorsed teenused, mis ei ole põhiliste meditsiini- ja </t>
  </si>
  <si>
    <t xml:space="preserve">diagnostikateenuste (HC.1.3.1) ning hambaravi teenuste hulgas (HC.1.3.2). Näiteks psüühika- </t>
  </si>
  <si>
    <t>Siia kuuluvad erinevad laboratoorsed analüüsid, mis osutatakse patsiendile eraldiseisva teenusena.</t>
  </si>
  <si>
    <t>See tähendab, et välja on arvatud uuringud, mis teostatakse hospitaliseeritud patsiendi, päevaravi või</t>
  </si>
  <si>
    <t xml:space="preserve">Hõlmab patsientide diagnostikat, mida osutatakse patsiendile eraldiseisva teenusena. </t>
  </si>
  <si>
    <t xml:space="preserve">See tähendab, et välja on arvatud uuringud, mida teostatakse hospitaliseeritud patsiendi, päevaravi </t>
  </si>
  <si>
    <t>või ambulatoorse ravi raames.</t>
  </si>
  <si>
    <t>Hõlmab patsiendi esmaabi ja transportimist tervishoiuasutusse ravi saamise eesmärgil.</t>
  </si>
  <si>
    <t>Meditsiinitooted hõlmavad ravimeid, proteese, meditsiiniseadmeid ja -varustust ning teisi tervishoiuga</t>
  </si>
  <si>
    <t>soetud tooteid, mis on mõeldud kasutamiseks üksikisikute poolt, kas arsti ettekirjutusega või ilma. Antud</t>
  </si>
  <si>
    <t>osutamisel.</t>
  </si>
  <si>
    <t>Hõlmab ortopeedilisi abivahendeid ja muid proteese, ortopeedilisi jalatseid, kunstjäsemeid,</t>
  </si>
  <si>
    <t>Ei hõlma implantaate, mis kuuluvad aktiivraviteenuste (HC.1) alla.</t>
  </si>
  <si>
    <t>Hõlmab erinevaid meditsiinilisi kestvuskaupu, mis ei ole eespool klassifitseeritud. Näiteks ratastoolid ja</t>
  </si>
  <si>
    <t>Kombineeritud strateegiad võimaldamaks inimestel, organisatsioonidel jt võtta aktiivne roll oma</t>
  </si>
  <si>
    <t>Programmid keskenduvad üldisele terviseseisundi jälgimisele ja ei ole suunatud spetsiifilistele haigustele.</t>
  </si>
  <si>
    <t>Juhtimistegevused, mis hõlmavad muuhulgas regulatiivsete meetmete kavandamist, motivatsiooni</t>
  </si>
  <si>
    <t>Juhtimistegevused, mis hõlmavad rahaliste vahendite kogumise juhtimist ning vastavate ressursside</t>
  </si>
  <si>
    <r>
      <t xml:space="preserve">Tervishoiuteenused </t>
    </r>
    <r>
      <rPr>
        <sz val="11"/>
        <color theme="1"/>
        <rFont val="Calibri"/>
        <family val="2"/>
        <charset val="186"/>
        <scheme val="minor"/>
      </rPr>
      <t>(vt tööleht HC selgitused)</t>
    </r>
  </si>
  <si>
    <t>KÕIK KOKKU (HP)</t>
  </si>
  <si>
    <t>keskhaiglad (Lääne-Tallinna KH, Ida-Tallinna KH, Pärnu Haigla, Ida-Viru KH)</t>
  </si>
  <si>
    <r>
      <rPr>
        <b/>
        <sz val="11"/>
        <color theme="1"/>
        <rFont val="Calibri"/>
        <family val="2"/>
        <charset val="186"/>
        <scheme val="minor"/>
      </rPr>
      <t xml:space="preserve">Teenusepakkujate järgi </t>
    </r>
    <r>
      <rPr>
        <sz val="11"/>
        <color theme="1"/>
        <rFont val="Calibri"/>
        <family val="2"/>
        <scheme val="minor"/>
      </rPr>
      <t>(vt lisainfot töölehelt HP selgitused ja TTOde liigitus)</t>
    </r>
  </si>
  <si>
    <t>sihtasutus Tartu Ülikooli Kliinikum</t>
  </si>
  <si>
    <t>sihtasutus Põhja-Eesti Regionaalhaigla</t>
  </si>
  <si>
    <t>Sihtasutus Tallinna Lastehaigla</t>
  </si>
  <si>
    <t>Aktsiaselts Lääne-Tallinna Keskhaigla</t>
  </si>
  <si>
    <t>Sihtasutus Ida-Viru Keskhaigla</t>
  </si>
  <si>
    <t>Sihtasutus Pärnu Haigla</t>
  </si>
  <si>
    <t>aktsiaselts "Põlva Haigla"</t>
  </si>
  <si>
    <t>Aktsiaselts Järvamaa Haigla</t>
  </si>
  <si>
    <t>aktsiaselts Valga Haigla</t>
  </si>
  <si>
    <t>AS Lõuna-Eesti Haigla</t>
  </si>
  <si>
    <t>Aktsiaselts Rakvere Haigla</t>
  </si>
  <si>
    <t>Sihtasutus NARVA HAIGLA</t>
  </si>
  <si>
    <t>Kuressaare Haigla Sihtasutus</t>
  </si>
  <si>
    <t>Sihtasutus Viljandi Haigla</t>
  </si>
  <si>
    <t>Sihtasutus Hiiumaa Haigla</t>
  </si>
  <si>
    <t>Sihtasutus Raplamaa Haigla</t>
  </si>
  <si>
    <t>sihtasutus Läänemaa Haigla</t>
  </si>
  <si>
    <t>Sihtasutus Jõgeva Haigla</t>
  </si>
  <si>
    <t>Wismari Haigla AS</t>
  </si>
  <si>
    <t>SIHTASUTUS AHTME HAIGLA</t>
  </si>
  <si>
    <t>AS Põhja-Eesti Taastusravikeskus</t>
  </si>
  <si>
    <t>Sihtasutus Mustvee Tervis</t>
  </si>
  <si>
    <t>Sihtasutus Haapsalu Neuroloogiline Rehabilitatsioonikeskus</t>
  </si>
  <si>
    <t>AS Taastava Kirurgia Kliinik</t>
  </si>
  <si>
    <t>Aktsiaselts Fertilitas</t>
  </si>
  <si>
    <t>AS Kliinik Elite</t>
  </si>
  <si>
    <t>Aktsiaselts Ortopeedia Arstid</t>
  </si>
  <si>
    <t>Sihtasutus Kõrva-Nina-Kurguhaiguste Kliinik</t>
  </si>
  <si>
    <t>Märjamaa Haigla AS</t>
  </si>
  <si>
    <t>aktsiaselts RÄPINA HAIGLA</t>
  </si>
  <si>
    <t>Benita Kodu AS</t>
  </si>
  <si>
    <t>SIHTASUTUS OTEPÄÄ TERVISEKESKUS</t>
  </si>
  <si>
    <t>Sihtasutus KIRDE KOHALIK HAIGLA</t>
  </si>
  <si>
    <t>Sihtasutus Alutaguse Hoolekeskus</t>
  </si>
  <si>
    <t>Sihtasutus Abja Haigla</t>
  </si>
  <si>
    <t>Sihtasutus Kilingi-Nõmme Tervise- ja Hoolduskeskus</t>
  </si>
  <si>
    <t>Sihtasutus Põltsamaa Tervis</t>
  </si>
  <si>
    <t>sihtasutus Peipsiveere Hooldusravikeskus</t>
  </si>
  <si>
    <t>Sihtasutus Pärnu-Jaagupi Hoolduskodu</t>
  </si>
  <si>
    <t>Sihtasutus Lõhavere Ravi- ja Hooldekeskus</t>
  </si>
  <si>
    <t>Täisühing HAAPSALU PEREARST</t>
  </si>
  <si>
    <t>OÜ Kodudoktori PAK Sinu Arst</t>
  </si>
  <si>
    <t>osaühing Vardja &amp; Sarapuu</t>
  </si>
  <si>
    <t>KEILA PEREARSTIKESKUSE OÜ</t>
  </si>
  <si>
    <t>osaühing PERETOHTER</t>
  </si>
  <si>
    <t>JÜRI TERVISEKESKUSE OSAÜHING</t>
  </si>
  <si>
    <t>Osaühing Perekeskus</t>
  </si>
  <si>
    <t>RAKVERE LASTE TERVISEKESKUS OÜ</t>
  </si>
  <si>
    <t>HEIMA ADUSONI VÕNNU PEREARSTIKABINET</t>
  </si>
  <si>
    <t>osaühing Mustla Perearstikeskus</t>
  </si>
  <si>
    <t>OÜ Kai Lauter</t>
  </si>
  <si>
    <t>Osaühing Raasiku Ambulatoorium</t>
  </si>
  <si>
    <t>Perearst Sille Väli osaühing</t>
  </si>
  <si>
    <t>osaühing Võru Arst</t>
  </si>
  <si>
    <t>Osaühing Kadrina Tervisekeskus</t>
  </si>
  <si>
    <t>Osaühing Sindi Tervisekeskus</t>
  </si>
  <si>
    <t>Osaühing Surju Tervisekeskus</t>
  </si>
  <si>
    <t>Perearst Marika Laar</t>
  </si>
  <si>
    <t>GALINA KUZNETSOVA</t>
  </si>
  <si>
    <t>OÜ Riisipere Tervisekeskus</t>
  </si>
  <si>
    <t>Perearst Riho Pettai</t>
  </si>
  <si>
    <t>osaühing Pärnu Perearstid</t>
  </si>
  <si>
    <t>OSAÜHING JÄRVE TERVISEKESKUS</t>
  </si>
  <si>
    <t>Osaühing NARVA PEREARSTIKESKUS</t>
  </si>
  <si>
    <t>Osaühing Perearstide Keskus Neeme</t>
  </si>
  <si>
    <t>osaühing Türi Tervisekeskus</t>
  </si>
  <si>
    <t>OÜ TABASALU PEREARSTIKESKUS</t>
  </si>
  <si>
    <t>OÜ Saue Perearstikeskus</t>
  </si>
  <si>
    <t>LEA MIIDLA-LEITU OÜ</t>
  </si>
  <si>
    <t>OÜ Osula Perearstikeskus</t>
  </si>
  <si>
    <t>Osaühing Triin Nirgi</t>
  </si>
  <si>
    <t>Osaühing Katrin Kallasmaa</t>
  </si>
  <si>
    <t>Osaühing VINNI TERVISEKESKUS</t>
  </si>
  <si>
    <t>OSAÜHING SINU ARST</t>
  </si>
  <si>
    <t>OSAÜHING PEREARST ALTEMENT</t>
  </si>
  <si>
    <t>Osaühing Saima Tišleri Perearstikeskus</t>
  </si>
  <si>
    <t>Osaühing Perearst Sirje Saarniit</t>
  </si>
  <si>
    <t>OÜ Perearst Ülle Stern</t>
  </si>
  <si>
    <t>Tervis.E.Ke OÜ</t>
  </si>
  <si>
    <t>Osaühing Perearst Kärdi Kalda</t>
  </si>
  <si>
    <t>Kehra Tervisekeskus OÜ</t>
  </si>
  <si>
    <t>osaühing Mustamäe Perearstikeskus</t>
  </si>
  <si>
    <t>Perearst Tiiu Tootsi osaühing</t>
  </si>
  <si>
    <t>OÜ Tartu Kesklinna Perearstikeskus</t>
  </si>
  <si>
    <t>osaühing Correctio Medical Centre</t>
  </si>
  <si>
    <t>OÜ KUUSALU TERVISEKESKUS</t>
  </si>
  <si>
    <t>Sirje Pajo Osaühing</t>
  </si>
  <si>
    <t>Osaühing Eve Mõistuse Perearstikeskus</t>
  </si>
  <si>
    <t>OÜ LOO TERVISEKESKUS</t>
  </si>
  <si>
    <t>osaühing Perearst Maire Nirk</t>
  </si>
  <si>
    <t>OSAÜHING KIVILINNA PEREARSTIKESKUS</t>
  </si>
  <si>
    <t>RAPLA PEREARSTIKESKUS OÜ</t>
  </si>
  <si>
    <t>Osaühing PEREARST TAMARA VAHTRA-AASMETS</t>
  </si>
  <si>
    <t>Osaühing JÄRVEOTSA PEREARSTIKESKUS</t>
  </si>
  <si>
    <t>Osaühing Erm</t>
  </si>
  <si>
    <t>Osaühing Perearst Kaalep Koppel</t>
  </si>
  <si>
    <t>Osaühing EVA LOSKIT</t>
  </si>
  <si>
    <t>Osaühing Eraarst Kersti Veidrik</t>
  </si>
  <si>
    <t>V. Abramovitši Perearstikeskus Osaühing</t>
  </si>
  <si>
    <t>Medicum Perearstikeskus AS</t>
  </si>
  <si>
    <t>osaühing Koosa Perearstikabinet</t>
  </si>
  <si>
    <t>Osaühing perearst Kersti Metsa</t>
  </si>
  <si>
    <t>Osaühing Perearst RITA ALANURM</t>
  </si>
  <si>
    <t>OÜ Peremeedik</t>
  </si>
  <si>
    <t>OÜ Alatskivi Perearst</t>
  </si>
  <si>
    <t>OÜ MARITTA LOOG</t>
  </si>
  <si>
    <t>Haabersti Perearstikeskus OÜ</t>
  </si>
  <si>
    <t>OSAÜHING MÄRJAMAA PEREARSTIKESKUS</t>
  </si>
  <si>
    <t>Osaühing Mediteri Perearstid</t>
  </si>
  <si>
    <t>Osaühing Mustamäe Polikliiniku Perearstikeskus</t>
  </si>
  <si>
    <t>osaühing KRISTIINE PEREARSTID</t>
  </si>
  <si>
    <t>OÜ KLEIN ja OLLIKAINEN</t>
  </si>
  <si>
    <t>Osaühing NÕMME PEREARSTID</t>
  </si>
  <si>
    <t>Osaühing MEREKIVI PEREARSTID</t>
  </si>
  <si>
    <t>OÜ Linnamõisa Perearstikeskus</t>
  </si>
  <si>
    <t>OÜ PAE PEREARSTIKESKUS</t>
  </si>
  <si>
    <t>OÜ Meditiim</t>
  </si>
  <si>
    <t>Osaühing Perearst Inna Viik</t>
  </si>
  <si>
    <t>OÜ ÄDALA PEREARSTIKESKUS</t>
  </si>
  <si>
    <t>OSAÜHING TAPA PEREARSTIKESKUS</t>
  </si>
  <si>
    <t>JELENA ALEKSANDROVA</t>
  </si>
  <si>
    <t>IRINA PIIRSOO</t>
  </si>
  <si>
    <t>JELENA LUKITŠJOVA</t>
  </si>
  <si>
    <t>Osaühing Perearst Külli Paal</t>
  </si>
  <si>
    <t>osaühing ROIU TOHTER</t>
  </si>
  <si>
    <t>Perearst Liidia Bodnar OÜ</t>
  </si>
  <si>
    <t>Osaühing Peremeditsiini ja Tervisekeskus RAHU</t>
  </si>
  <si>
    <t>OÜ Järva-Jaani Perearstikeskus</t>
  </si>
  <si>
    <t>Osaühing Kose-Lasnamäe Perearstikeskus</t>
  </si>
  <si>
    <t>osaühing FAVOREK PEREARSTIKESKUS</t>
  </si>
  <si>
    <t>OÜ Häädemeeste Perearstikeskus</t>
  </si>
  <si>
    <t>Osaühing Perearst Piret Tammist</t>
  </si>
  <si>
    <t>OÜ Perearst Tiiu Kaju</t>
  </si>
  <si>
    <t>OÜ MERE-MED Perearstikeskus</t>
  </si>
  <si>
    <t>MERE PEREARSTIKESKUS OÜ</t>
  </si>
  <si>
    <t>Magdaleena Perearstid OÜ</t>
  </si>
  <si>
    <t>OÜ Majaka Perearstikeskus</t>
  </si>
  <si>
    <t>OÜ Leht ja Margus</t>
  </si>
  <si>
    <t>OÜ Magdaleena Tervisekeskus</t>
  </si>
  <si>
    <t>OÜ Liivalaia Perearst</t>
  </si>
  <si>
    <t>Osaühing Maardu Perearsti Keskus</t>
  </si>
  <si>
    <t>Viimsi Perearstikeskus OÜ</t>
  </si>
  <si>
    <t>OÜ Tõnismäe Peremeditsiini Kolleegium</t>
  </si>
  <si>
    <t>Osaühing Vitacon perearstikeskus</t>
  </si>
  <si>
    <t>Mustamäe ja Nõmme Perearstikeskus OÜ</t>
  </si>
  <si>
    <t>KALAMAJA PEREARSTID Osaühing</t>
  </si>
  <si>
    <t>Fons Perearstid OÜ</t>
  </si>
  <si>
    <t>Osaühing Muhu Perearstikeskus</t>
  </si>
  <si>
    <t>OÜ Ülejõe Perearst</t>
  </si>
  <si>
    <t>OÜ JÜRGENSON PAK</t>
  </si>
  <si>
    <t>OÜ Dr. Monika Vask</t>
  </si>
  <si>
    <t>Osaühing Elva Kesklinna Perearstikeskus</t>
  </si>
  <si>
    <t>OÜ Perearst Anu Starkopf</t>
  </si>
  <si>
    <t>OÜ Dr. Merike Tubli</t>
  </si>
  <si>
    <t>Perearst Tiiu Kaasik osaühing</t>
  </si>
  <si>
    <t>Osaühing Perearst Milvi Sild</t>
  </si>
  <si>
    <t>Osaühing PEREARST JELENA OREHHOVA</t>
  </si>
  <si>
    <t>Osaühing ASL PEREARST</t>
  </si>
  <si>
    <t>OSAÜHING AHTME PEREARSTIKESKUS</t>
  </si>
  <si>
    <t>Tamsalu Perearstid Osaühing</t>
  </si>
  <si>
    <t>Perearst Ištvan Koso OÜ</t>
  </si>
  <si>
    <t>OÜ PEREARST AIVAZJAN</t>
  </si>
  <si>
    <t>Osaühing Mai Perearstid</t>
  </si>
  <si>
    <t>Osaühing Paldiski Perearstid</t>
  </si>
  <si>
    <t>OÜ PEREARSTIKESKUS LAAGNA</t>
  </si>
  <si>
    <t>Perearst Agi Märdin OÜ</t>
  </si>
  <si>
    <t>OÜ MAARJAVÄLJA PEREARSTID</t>
  </si>
  <si>
    <t>FIE Hiie Seepter</t>
  </si>
  <si>
    <t>OÜ PUHJA PEREARST</t>
  </si>
  <si>
    <t>OÜ Dr Aune</t>
  </si>
  <si>
    <t>OÜ Ropka Perearstikeskus</t>
  </si>
  <si>
    <t>OÜ PEREARST KÜLVI PETERSON</t>
  </si>
  <si>
    <t>Perearst Tiiu Luukas osaühing</t>
  </si>
  <si>
    <t>Osaühing DOKTOR KRAFT-JAAKSOO</t>
  </si>
  <si>
    <t>Osaühing Perearst Hiie Karelson</t>
  </si>
  <si>
    <t>Osaühing NARVA JOALA PEREARSTIKESKUS</t>
  </si>
  <si>
    <t>OSAÜHING SHM MEDICOR</t>
  </si>
  <si>
    <t>Osaühing Medisvet NPS</t>
  </si>
  <si>
    <t>Osaühing SILLAMÄE KAJAKA ARSTIABIKESKUS</t>
  </si>
  <si>
    <t>Osaühing Perearst Merike Roseniit</t>
  </si>
  <si>
    <t>Perearst Anne Minka osaühing</t>
  </si>
  <si>
    <t>OÜ Perearst Jelena Bozikjan</t>
  </si>
  <si>
    <t>OÜ STROOMI PEREARSTID</t>
  </si>
  <si>
    <t>Osaühing Saku Tervisekeskus</t>
  </si>
  <si>
    <t>OÜ Mõisavahe Perearstid</t>
  </si>
  <si>
    <t>osaühing PEREARSTID TAKKER JA SARAPUU</t>
  </si>
  <si>
    <t>OÜ PEREARST TARVO KIUDMA</t>
  </si>
  <si>
    <t>osaühing Kallaste Perearst</t>
  </si>
  <si>
    <t>Märjamaa Arstid OÜ</t>
  </si>
  <si>
    <t>OSAÜHING PEREARST NATALIA GVOZDEVA</t>
  </si>
  <si>
    <t>Osaühing Perearst Marika Teder</t>
  </si>
  <si>
    <t>Osaühing Perearst Anne Kaldoja</t>
  </si>
  <si>
    <t>OÜ Ülle Hansen</t>
  </si>
  <si>
    <t>Perearst HEPP NIGOL OÜ</t>
  </si>
  <si>
    <t>OÜ Kose Perearstikeskus</t>
  </si>
  <si>
    <t>OÜ Venorest</t>
  </si>
  <si>
    <t>OSAÜHING PA LEGA</t>
  </si>
  <si>
    <t>Osaühing Perearst Karin Jäger</t>
  </si>
  <si>
    <t>OÜ PEREARST EIKE ELMET</t>
  </si>
  <si>
    <t>Osaühing ASTERMED</t>
  </si>
  <si>
    <t>OSAÜHING PEREARST BERS-KURBAT</t>
  </si>
  <si>
    <t>Perearst Nadežda Grigorjeva Osaühing</t>
  </si>
  <si>
    <t>Perearst Ülle Perend OÜ</t>
  </si>
  <si>
    <t>OÜ Perearst Alla Kostina</t>
  </si>
  <si>
    <t>Osaühing Kuressaare Perearstikeskus</t>
  </si>
  <si>
    <t>OSAÜHING AIVALUS</t>
  </si>
  <si>
    <t>OÜ Perearst Viktoria Leleka</t>
  </si>
  <si>
    <t>OÜ Muuga Perearstikeskus</t>
  </si>
  <si>
    <t>OÜ PEREARST PROOVEL</t>
  </si>
  <si>
    <t>OSAÜHING PEREARST RAISSA KARTUŠINA</t>
  </si>
  <si>
    <t>OÜ Perearst Nadežda Matõženko</t>
  </si>
  <si>
    <t>MAHTRA PEREARSTIKESKUS OÜ</t>
  </si>
  <si>
    <t>Osaühing Perearst Toomas Erik</t>
  </si>
  <si>
    <t>Perearst ILLA PÕLDMA osaühing</t>
  </si>
  <si>
    <t>PA Alusalu OÜ</t>
  </si>
  <si>
    <t>OÜ Perearst Tatjana Štšaslivaja</t>
  </si>
  <si>
    <t>OÜ Perearst Nadežda Hovanskaja</t>
  </si>
  <si>
    <t>Osaühing Peremed</t>
  </si>
  <si>
    <t>OÜ TEIE TERVIS</t>
  </si>
  <si>
    <t>Osaühing Medikraft</t>
  </si>
  <si>
    <t>Osaühing Rägavere Perearstikeskus</t>
  </si>
  <si>
    <t>Perearst Mall Lepiksoo Osaühing</t>
  </si>
  <si>
    <t>Perearst Silvia Korberg OÜ</t>
  </si>
  <si>
    <t>Tugikoda OÜ</t>
  </si>
  <si>
    <t>OÜ Perearst Viivika Allas</t>
  </si>
  <si>
    <t>OÜ Marju Jallai</t>
  </si>
  <si>
    <t>Perearst Helgi Luik OÜ</t>
  </si>
  <si>
    <t>Osaühing Pirita-Kose perearstikeskus</t>
  </si>
  <si>
    <t>Osaühing Alivio</t>
  </si>
  <si>
    <t>OÜ Lastearst/Perearst Signe Ustav</t>
  </si>
  <si>
    <t>KADRIORU PEREARSTIKESKUS OÜ</t>
  </si>
  <si>
    <t>LJUDMILA JAZEPOVA PEREARST OÜ</t>
  </si>
  <si>
    <t>Perearst Marjam Larionova OÜ</t>
  </si>
  <si>
    <t>VITALONG PEREARSTIKESKUS OÜ</t>
  </si>
  <si>
    <t>Malle Koppa Perearst OÜ</t>
  </si>
  <si>
    <t>Osaühing PEREARST SVETLANA SINKINA</t>
  </si>
  <si>
    <t>OÜ LASNAMÄE PEREARSTID-KAKS</t>
  </si>
  <si>
    <t>Dr.Signe Alliksoo Perearstipraksis OÜ</t>
  </si>
  <si>
    <t>Osaühing Laadi&amp;Kõrgesaar</t>
  </si>
  <si>
    <t>Terviseagentuur OÜ</t>
  </si>
  <si>
    <t>OÜ NUIA PAK</t>
  </si>
  <si>
    <t>LARISSA GOLT Osaühing</t>
  </si>
  <si>
    <t>OÜ Linna Tervisekeskus</t>
  </si>
  <si>
    <t>OÜ Perearst Valentina Kesper</t>
  </si>
  <si>
    <t>OÜ Perearst Monika Hõim</t>
  </si>
  <si>
    <t>Perearst Valentina Zevakina OÜ</t>
  </si>
  <si>
    <t>Telliskivi Perearstikeskus OÜ</t>
  </si>
  <si>
    <t>Marje Metsur-Benzel OÜ</t>
  </si>
  <si>
    <t>Helve Kansi OÜ</t>
  </si>
  <si>
    <t>Berta Toikka OÜ</t>
  </si>
  <si>
    <t>OÜ PEREARST MARGIT KIVASTE</t>
  </si>
  <si>
    <t>Perearst Külliki Tikker OÜ</t>
  </si>
  <si>
    <t>OÜ Aruküla Ambulatoorium</t>
  </si>
  <si>
    <t>Perearst Maimu Pintson OÜ</t>
  </si>
  <si>
    <t>Katrin Palover OÜ</t>
  </si>
  <si>
    <t>Osaühing Kai Soop</t>
  </si>
  <si>
    <t>Perearst HIRVE OÜ</t>
  </si>
  <si>
    <t>OÜ PEREARST MARET MISSAMOU</t>
  </si>
  <si>
    <t>PA Kopliranna OÜ</t>
  </si>
  <si>
    <t>Torma Ambulatoorium OÜ</t>
  </si>
  <si>
    <t>Osaühing Aira Perearstikeskus</t>
  </si>
  <si>
    <t>OÜ TERVE LAPS</t>
  </si>
  <si>
    <t>PEREARST GULJAJEVA OÜ</t>
  </si>
  <si>
    <t>Osaühing FloMed</t>
  </si>
  <si>
    <t>Osaühing MEDKAI PEREARST</t>
  </si>
  <si>
    <t>Osaühing Perearst Katrin Akkel</t>
  </si>
  <si>
    <t>Taebla Perearst OÜ</t>
  </si>
  <si>
    <t>OÜ perearst Naima Toht</t>
  </si>
  <si>
    <t>Osaühing NIINA MAMAI</t>
  </si>
  <si>
    <t>Perearst Anne Oras OÜ</t>
  </si>
  <si>
    <t>OÜ Perearst Peeter Bakhoff</t>
  </si>
  <si>
    <t>Vändra Arst OÜ</t>
  </si>
  <si>
    <t>Dr. Diana Kirss OÜ</t>
  </si>
  <si>
    <t>Perearst Irina Fomkina OÜ</t>
  </si>
  <si>
    <t>OÜ Perearst Boriss Slepikovski</t>
  </si>
  <si>
    <t>Osaühing Perearst Külli Raudsik</t>
  </si>
  <si>
    <t>Perearst Rutt Luha</t>
  </si>
  <si>
    <t>Kalle Poroson</t>
  </si>
  <si>
    <t>Perearst Margit Kõivomägi</t>
  </si>
  <si>
    <t>Perearst Valentina Tšivkin</t>
  </si>
  <si>
    <t>Natalia Mettus</t>
  </si>
  <si>
    <t>Perearst Signe Lieberg</t>
  </si>
  <si>
    <t>Perearst Mare Lõunat OÜ</t>
  </si>
  <si>
    <t>Kose Perearstikabinet OÜ</t>
  </si>
  <si>
    <t>Perearst Olga Gvozdeva OÜ</t>
  </si>
  <si>
    <t>osaühing Perearst Ülle Runnel</t>
  </si>
  <si>
    <t>Marget Moppel</t>
  </si>
  <si>
    <t>Sirje Järvesaar</t>
  </si>
  <si>
    <t>EVI LUTS</t>
  </si>
  <si>
    <t>Tatjana Naumova</t>
  </si>
  <si>
    <t>Sofia Beljakova</t>
  </si>
  <si>
    <t>Perearst Enn Sults</t>
  </si>
  <si>
    <t>Hiie Tiisler</t>
  </si>
  <si>
    <t>Perearst Sirje Reinlo</t>
  </si>
  <si>
    <t>Perearst Marina Simm</t>
  </si>
  <si>
    <t>Ürjo Mälksoo</t>
  </si>
  <si>
    <t>Galina Šeremeta</t>
  </si>
  <si>
    <t>Vaike Meesak</t>
  </si>
  <si>
    <t>Terje Talvi</t>
  </si>
  <si>
    <t>Kaja Kasak</t>
  </si>
  <si>
    <t>Arija Rimbeniece</t>
  </si>
  <si>
    <t>Kersti Pelisaar</t>
  </si>
  <si>
    <t>Anu Mõtsar</t>
  </si>
  <si>
    <t>Ülle Gurjev</t>
  </si>
  <si>
    <t>Sinu Tervis Perearstikeskus OÜ</t>
  </si>
  <si>
    <t>Tiina Proosväli</t>
  </si>
  <si>
    <t>OÜ Perearst Viida Kordmaa</t>
  </si>
  <si>
    <t>Ilme Last</t>
  </si>
  <si>
    <t>Perearst Sirje Saar OÜ</t>
  </si>
  <si>
    <t>Irina Kallaste</t>
  </si>
  <si>
    <t>Angela Reimal</t>
  </si>
  <si>
    <t>Virge Tulmin</t>
  </si>
  <si>
    <t>Terje Pruus</t>
  </si>
  <si>
    <t>Tereza Maskina</t>
  </si>
  <si>
    <t>OÜ KRISTA REVA</t>
  </si>
  <si>
    <t>Mare Sova</t>
  </si>
  <si>
    <t>Sigrid Mau</t>
  </si>
  <si>
    <t>Perearst Ülle Lomp OÜ</t>
  </si>
  <si>
    <t>Kõue Perearstikeskus OÜ</t>
  </si>
  <si>
    <t>Perearst Alla Kissel OÜ</t>
  </si>
  <si>
    <t>OÜ Arstiabi</t>
  </si>
  <si>
    <t>Perearst Ljudmila Jakobson OÜ</t>
  </si>
  <si>
    <t>Family Doctor OÜ</t>
  </si>
  <si>
    <t>OÜ Tamm ja Sula</t>
  </si>
  <si>
    <t>OÜ Kiili Perearstikeskus</t>
  </si>
  <si>
    <t>Perearst Ülle Bürkland OÜ</t>
  </si>
  <si>
    <t>Osaühing Perearst Svetlana Ehiloo</t>
  </si>
  <si>
    <t>OÜ Tõstamaa Tervisekeskus</t>
  </si>
  <si>
    <t>OÜ Rannu Perearstikeskus</t>
  </si>
  <si>
    <t>Permer OÜ</t>
  </si>
  <si>
    <t>MEDISTAR OSAÜHING</t>
  </si>
  <si>
    <t>OÜ Jelena Mayorova</t>
  </si>
  <si>
    <t>Tervisekeskus OÜ</t>
  </si>
  <si>
    <t>Paide Arst OÜ</t>
  </si>
  <si>
    <t>OÜ Andri Meriloo Arstikabinet</t>
  </si>
  <si>
    <t>OÜ Oja ja Pedaja</t>
  </si>
  <si>
    <t>Perearst Gerta Sontak OÜ</t>
  </si>
  <si>
    <t>TERVE PERE OÜ</t>
  </si>
  <si>
    <t>Õismed OÜ</t>
  </si>
  <si>
    <t>Savoskina OÜ</t>
  </si>
  <si>
    <t>Perearst Kaja Torm OÜ</t>
  </si>
  <si>
    <t>OÜ Perearst Margarita Hapunova</t>
  </si>
  <si>
    <t>Perearst Tarmo Peda OÜ</t>
  </si>
  <si>
    <t>Osaühing Perearstikeskus Remedium</t>
  </si>
  <si>
    <t>OÜ Perearst Rauno Kurg</t>
  </si>
  <si>
    <t>OÜ AKuddo perearst</t>
  </si>
  <si>
    <t>OÜ Panenko</t>
  </si>
  <si>
    <t>OÜ LPKG</t>
  </si>
  <si>
    <t>Osaühing Jeržanova</t>
  </si>
  <si>
    <t>Salme Perearstikeskus OÜ</t>
  </si>
  <si>
    <t>Valgamaa Arstikeskus OÜ</t>
  </si>
  <si>
    <t>Perearst OÜ</t>
  </si>
  <si>
    <t>Perearst Helle Vambola OÜ</t>
  </si>
  <si>
    <t>OÜ Perearst Ruth Ladva</t>
  </si>
  <si>
    <t>Perearst Heiki Annuk OÜ</t>
  </si>
  <si>
    <t>Perearst Reet Polli OÜ</t>
  </si>
  <si>
    <t>OÜ Elolem</t>
  </si>
  <si>
    <t>OÜ Toome PAK</t>
  </si>
  <si>
    <t>INPRO PA OÜ</t>
  </si>
  <si>
    <t>OÜ PEREARST AET VALGEPEA</t>
  </si>
  <si>
    <t>OÜ Kibuvitsa Perearstikeskus</t>
  </si>
  <si>
    <t>KABO Perearstikeskus OÜ</t>
  </si>
  <si>
    <t>Perearst Anu Vasar OÜ</t>
  </si>
  <si>
    <t>Osaühing Peretervis</t>
  </si>
  <si>
    <t>Aisu Perearstikeskus OÜ</t>
  </si>
  <si>
    <t>Perearst Kaja Õunapuu OÜ</t>
  </si>
  <si>
    <t>Sihtasutus Tallinna Koolitervishoid</t>
  </si>
  <si>
    <t>osaühing Saaremaa Perenõuandla</t>
  </si>
  <si>
    <t>Joonase Nõuandla Osaühing</t>
  </si>
  <si>
    <t>osaühing JAANSON &amp; LÄÄNE</t>
  </si>
  <si>
    <t>E.G.U. Erapraksis OÜ</t>
  </si>
  <si>
    <t>Osaühing Arlando</t>
  </si>
  <si>
    <t>OÜ SENSUS ETC</t>
  </si>
  <si>
    <t>Mari Viik OÜ</t>
  </si>
  <si>
    <t>OÜ Psühho-Konsultandid</t>
  </si>
  <si>
    <t>OÜ Ergoman</t>
  </si>
  <si>
    <t>Veronika Hermet OÜ</t>
  </si>
  <si>
    <t>Jaansoni Psühhiaatriakeskus OÜ</t>
  </si>
  <si>
    <t>Kaia Hüva OÜ</t>
  </si>
  <si>
    <t>Ambromed Grupp OÜ</t>
  </si>
  <si>
    <t>Psühhiaater Õie Vahing OÜ</t>
  </si>
  <si>
    <t>Tiiu Tandre Osaühing</t>
  </si>
  <si>
    <t>Osaühing BIARNI</t>
  </si>
  <si>
    <t>OÜ Katriito</t>
  </si>
  <si>
    <t>AARIKA OÜ</t>
  </si>
  <si>
    <t>Rüütli Psühhiaatrid OÜ</t>
  </si>
  <si>
    <t>Eraarst Sergei Tiganik</t>
  </si>
  <si>
    <t>Psühhiaater-psühhoterapeut Aare Sergo</t>
  </si>
  <si>
    <t>Andres Sild</t>
  </si>
  <si>
    <t>Merike Alas OÜ</t>
  </si>
  <si>
    <t>Krista Ruus</t>
  </si>
  <si>
    <t>Erika Saluveer</t>
  </si>
  <si>
    <t>Tiiu Valgemäe</t>
  </si>
  <si>
    <t>Ljudmilla Väre</t>
  </si>
  <si>
    <t>Kaiti Kuiv</t>
  </si>
  <si>
    <t>OÜ AGE</t>
  </si>
  <si>
    <t>Pille Varmann OÜ</t>
  </si>
  <si>
    <t>OÜ AJK Kliinik</t>
  </si>
  <si>
    <t>TST centrum OÜ</t>
  </si>
  <si>
    <t>Unego OÜ</t>
  </si>
  <si>
    <t>PureMind OÜ</t>
  </si>
  <si>
    <t>Osaühing Arthron</t>
  </si>
  <si>
    <t>Osaühing Heli Tobre Erakliinik</t>
  </si>
  <si>
    <t>osaühing Silmake</t>
  </si>
  <si>
    <t>OSAÜHING OOPTEK NÄGEMISREHABILITATSIOONI KESKUS</t>
  </si>
  <si>
    <t>Plastilise Kirurgia osaühing</t>
  </si>
  <si>
    <t>OÜ OFTOP</t>
  </si>
  <si>
    <t>Osaühing NEURODIAGNOSTIKA AP</t>
  </si>
  <si>
    <t>Aktsiaselts Nova Vita Kliinik</t>
  </si>
  <si>
    <t>Eesti Ortoosikeskuse Osaühing</t>
  </si>
  <si>
    <t>osaühing OPTIUM GRUPP</t>
  </si>
  <si>
    <t>Osaühing Gold Cold</t>
  </si>
  <si>
    <t>OÜ STD &amp; J</t>
  </si>
  <si>
    <t>OÜ DR. JUHO PARIIS</t>
  </si>
  <si>
    <t>INROMED OÜ</t>
  </si>
  <si>
    <t>OÜ Malial</t>
  </si>
  <si>
    <t>osaühing SOLOMONIA</t>
  </si>
  <si>
    <t>Osaühing Marika Jõgi</t>
  </si>
  <si>
    <t>OÜ Seksuaaltervise Kliinik</t>
  </si>
  <si>
    <t>Osaühing VALGA NAISTEARST ENE KORNET</t>
  </si>
  <si>
    <t>Eraarst Kelli Tühis</t>
  </si>
  <si>
    <t>Osaühing Arvenos</t>
  </si>
  <si>
    <t>OÜ Evita Grupp</t>
  </si>
  <si>
    <t>Osaühing LT Mitt</t>
  </si>
  <si>
    <t>OÜ KOSMED</t>
  </si>
  <si>
    <t>Osaühing Tiina Rannala-Lille</t>
  </si>
  <si>
    <t>Osaühing Aasa Kliinik</t>
  </si>
  <si>
    <t>Center for Clinical and Basic Research AS</t>
  </si>
  <si>
    <t>CILIA OÜ</t>
  </si>
  <si>
    <t>Pilus Grupp OÜ</t>
  </si>
  <si>
    <t>MEDCO PARTNERS OSAÜHING</t>
  </si>
  <si>
    <t>Osaühing Eesti Diabeedikeskus</t>
  </si>
  <si>
    <t>Kindlustusarst OÜ</t>
  </si>
  <si>
    <t>OÜ Tähe Erakliinik</t>
  </si>
  <si>
    <t>OÜ MILTOP</t>
  </si>
  <si>
    <t>OÜ ENDOKRINOLOOGIAKESKUS</t>
  </si>
  <si>
    <t>Dr Arvo Rosenthal Osaühing</t>
  </si>
  <si>
    <t>SILMAARST VILJAR VIHMANN OÜ</t>
  </si>
  <si>
    <t>OÜ Silmaarst Krista Turman</t>
  </si>
  <si>
    <t>Osaühing Merle Kadarik</t>
  </si>
  <si>
    <t>Osaühing Viljandi Optika</t>
  </si>
  <si>
    <t>OÜ Vahlberg &amp; Pild</t>
  </si>
  <si>
    <t>Osaühing Ciconia</t>
  </si>
  <si>
    <t>Tiina Mäeker Osaühing</t>
  </si>
  <si>
    <t>Osaühing VIP KLIINIK</t>
  </si>
  <si>
    <t>OÜ LASERVISIOON</t>
  </si>
  <si>
    <t>Silmaarst Elle Lepik OÜ</t>
  </si>
  <si>
    <t>Medemis OÜ</t>
  </si>
  <si>
    <t>Osaühing Kanni Vahvik-Heinsoo</t>
  </si>
  <si>
    <t>OÜ U.R.O.</t>
  </si>
  <si>
    <t>Osaühing Visualis</t>
  </si>
  <si>
    <t>Optiprof Estonia Osaühing</t>
  </si>
  <si>
    <t>OÜ Dermadoktor</t>
  </si>
  <si>
    <t>IRAIDA NITSENKO</t>
  </si>
  <si>
    <t>Anna Skalkina</t>
  </si>
  <si>
    <t>OÜ LOOTE ULTRAHELISKRIINING</t>
  </si>
  <si>
    <t>Kuanyshbay Rakhimzhanov.</t>
  </si>
  <si>
    <t>Marek Metsmaa - Kõrva-nina-kurguarst</t>
  </si>
  <si>
    <t>Otorinolarüngoloog Tiina Pruler-Ild</t>
  </si>
  <si>
    <t>Ena Volmer</t>
  </si>
  <si>
    <t>Vilja Vahtraorg</t>
  </si>
  <si>
    <t>Carmen Heinväli</t>
  </si>
  <si>
    <t>Dermamed OÜ</t>
  </si>
  <si>
    <t>Reede Raviteenused OÜ</t>
  </si>
  <si>
    <t>Uroloog Indrek Alas OÜ</t>
  </si>
  <si>
    <t>OÜ LV Venter</t>
  </si>
  <si>
    <t>Trauma ja ortopeedia OÜ</t>
  </si>
  <si>
    <t>ORL Consult OÜ</t>
  </si>
  <si>
    <t>OÜ REMARCON</t>
  </si>
  <si>
    <t>Star Company OÜ</t>
  </si>
  <si>
    <t>OÜ Marieta</t>
  </si>
  <si>
    <t>DERMAPRIME OÜ</t>
  </si>
  <si>
    <t>Alce&amp;OM OÜ</t>
  </si>
  <si>
    <t>Kardioloog Sirje Masik OÜ</t>
  </si>
  <si>
    <t>Health Tests OÜ</t>
  </si>
  <si>
    <t>AKR MEDICAL OÜ</t>
  </si>
  <si>
    <t>ArtroCenter OÜ</t>
  </si>
  <si>
    <t>Dr. Silver Aun konsultatsioon &amp; praksis OÜ</t>
  </si>
  <si>
    <t>MedClub OÜ</t>
  </si>
  <si>
    <t>Linda HIV Sihtasutus</t>
  </si>
  <si>
    <t>Osaühing MACULA</t>
  </si>
  <si>
    <t>Doktor Ivo Kruusenberg</t>
  </si>
  <si>
    <t>Osaühing "DANMED"</t>
  </si>
  <si>
    <t>Osaühing Philomed-E</t>
  </si>
  <si>
    <t>osaühing "JUHANSON HAMBARAVI"</t>
  </si>
  <si>
    <t>osaühing Hambatohter</t>
  </si>
  <si>
    <t>Osaühing "L.Kindsigo"</t>
  </si>
  <si>
    <t>tulundusühistu Kristo</t>
  </si>
  <si>
    <t>Osaühing Hamma</t>
  </si>
  <si>
    <t>osaühing Dentatus</t>
  </si>
  <si>
    <t>OÜ Magnum &amp; Co</t>
  </si>
  <si>
    <t>aktsiaselts MAXILLA</t>
  </si>
  <si>
    <t>DENTA HAMBAPROTEESI OSAÜHING</t>
  </si>
  <si>
    <t>Dr.Kaljuranna Hambaravi Osaühing</t>
  </si>
  <si>
    <t>osaühing LILIOLA</t>
  </si>
  <si>
    <t>osaühing Sinmeko</t>
  </si>
  <si>
    <t>osaühing Aramaa</t>
  </si>
  <si>
    <t>Osaühing Dentes A&amp;E</t>
  </si>
  <si>
    <t>Osaühing DENTEL</t>
  </si>
  <si>
    <t>HARJU HAMBARAVIKESKUSE OSAÜHING</t>
  </si>
  <si>
    <t>Osaühing Lille Hambaravi</t>
  </si>
  <si>
    <t>DENTAL HAMBARAVI OÜ</t>
  </si>
  <si>
    <t>osaühing Lembi Sõro Hambaravi</t>
  </si>
  <si>
    <t>osaühing STOMA-HAMBARAVI</t>
  </si>
  <si>
    <t>osaühing STOMER</t>
  </si>
  <si>
    <t>Osaühing Kaaries</t>
  </si>
  <si>
    <t>Osaühing M.Põder</t>
  </si>
  <si>
    <t>täisühing Dr.Siiri Hambaravi</t>
  </si>
  <si>
    <t>Osaühing KVR</t>
  </si>
  <si>
    <t>Osaühing Novo Hambaravi</t>
  </si>
  <si>
    <t>Osaühing A&amp;K Caritas</t>
  </si>
  <si>
    <t>OÜ PresiDent Hambaravi</t>
  </si>
  <si>
    <t>"K 3 HAMBARAVI OÜ"</t>
  </si>
  <si>
    <t>Riina Tenso Hambaravi OÜ</t>
  </si>
  <si>
    <t>osaühing Elva Hambaravi</t>
  </si>
  <si>
    <t>Osaühing Rakvere Hambapolikliinik</t>
  </si>
  <si>
    <t>Osaühing Baltic Medical Partners</t>
  </si>
  <si>
    <t>Osaühing Ergostom</t>
  </si>
  <si>
    <t>osaühing RANDVERI HAMBARAVI</t>
  </si>
  <si>
    <t>osaühing Dr. Rosma ja Dr. Soome Hambaravi</t>
  </si>
  <si>
    <t>Osaühing Dr. Timpson</t>
  </si>
  <si>
    <t>OÜ DR.MÄNNI HAMBARAVI JA PROTEESIMINE</t>
  </si>
  <si>
    <t>Osaühing DENTISTA</t>
  </si>
  <si>
    <t>HAMBARAVI JA PROTEESIMISE OÜ</t>
  </si>
  <si>
    <t>Osaühing Lumen Erakliinik</t>
  </si>
  <si>
    <t>OSAÜHING DR. P. ARU HAMBARAVI</t>
  </si>
  <si>
    <t>OSAÜHING VAGODENT</t>
  </si>
  <si>
    <t>Usaldusühing VALASTON</t>
  </si>
  <si>
    <t>Osaühing Molaar Hambaravi</t>
  </si>
  <si>
    <t>HELGI VESKIMÄE HAMBARAVI</t>
  </si>
  <si>
    <t>Osaühing Tea Toomi Hambaravi</t>
  </si>
  <si>
    <t>Dr. Tepperi Hambaravi Osaühing</t>
  </si>
  <si>
    <t>OÜ CARDENS</t>
  </si>
  <si>
    <t>osaühing MED&amp;DENT</t>
  </si>
  <si>
    <t>AS ODE</t>
  </si>
  <si>
    <t>Osaühing Hambaravi Tomps &amp; Kabanen</t>
  </si>
  <si>
    <t>Osaühing SB Dens</t>
  </si>
  <si>
    <t>Osaühing Pärnu Hambastuudio</t>
  </si>
  <si>
    <t>osaühing MÄGI &amp; ROSIN</t>
  </si>
  <si>
    <t>DENTAL ART OÜ</t>
  </si>
  <si>
    <t>OÜ ASTRODENT</t>
  </si>
  <si>
    <t>osaühing Ülejõe Hambaravi</t>
  </si>
  <si>
    <t>osaühing Hammas AR</t>
  </si>
  <si>
    <t>Osaühing Dental-Teenus</t>
  </si>
  <si>
    <t>Katrin Metstaki Hambaravi Osaühing</t>
  </si>
  <si>
    <t>Kose Hambaravi Osaühing</t>
  </si>
  <si>
    <t>MALLEUSE HAMBARAVI OÜ</t>
  </si>
  <si>
    <t>osaühing OORIS</t>
  </si>
  <si>
    <t>Kalmer Lepiku Hambaravi OÜ</t>
  </si>
  <si>
    <t>Aktsiaselts Viljandi Hambakliinik</t>
  </si>
  <si>
    <t>OÜ RAADEN</t>
  </si>
  <si>
    <t>Osaühing Magar FP</t>
  </si>
  <si>
    <t>OÜ E.Liivandi Hambaravi</t>
  </si>
  <si>
    <t>osaühing ANTALAINEN</t>
  </si>
  <si>
    <t>OÜ HAMBAEKSPERT</t>
  </si>
  <si>
    <t>Osaühing Dentaria Hambaravi</t>
  </si>
  <si>
    <t>OSAÜHING JÕHVI HAMBAPOLIKLIINIK</t>
  </si>
  <si>
    <t>Osaühing HAMBA-KOD</t>
  </si>
  <si>
    <t>Osaühing Karkent</t>
  </si>
  <si>
    <t>osaühing Purihammas</t>
  </si>
  <si>
    <t>OÜ Õie Hambaravi</t>
  </si>
  <si>
    <t>Osaühing PHR</t>
  </si>
  <si>
    <t>Kaia Tugedam Osaühing</t>
  </si>
  <si>
    <t>Osaühing FORMORA</t>
  </si>
  <si>
    <t>Osaühing Kagu Dental Service</t>
  </si>
  <si>
    <t>Stomeks Hambaravi OÜ</t>
  </si>
  <si>
    <t>Osaühing A &amp; P Hammas</t>
  </si>
  <si>
    <t>Osaühing Helve Rist hambaravi</t>
  </si>
  <si>
    <t>Osaühing Liira &amp; Ko</t>
  </si>
  <si>
    <t>OSAÜHING VOSPERT HAMBARAVI</t>
  </si>
  <si>
    <t>Osaühing Doktor Indrek Rätsep</t>
  </si>
  <si>
    <t>Osaühing Injoy</t>
  </si>
  <si>
    <t>Ruthi Ange Hambaravi Osaühing</t>
  </si>
  <si>
    <t>Osaühing Katre Kröönström Hambaravi</t>
  </si>
  <si>
    <t>Osaühing Sapiens Dental</t>
  </si>
  <si>
    <t>Osaühing Terve Hammas</t>
  </si>
  <si>
    <t>IMBI KANNUKENE HAMBARAVI</t>
  </si>
  <si>
    <t>OÜ Nigul ja Orn Hambaravi</t>
  </si>
  <si>
    <t>Osaühing DENTAFIX</t>
  </si>
  <si>
    <t>OÜ Tähe Hambakliinik</t>
  </si>
  <si>
    <t>osaühing Vastseliina Hambaravi</t>
  </si>
  <si>
    <t>osaühing Dendalia</t>
  </si>
  <si>
    <t>osaühing MÄE HAMBARAVI</t>
  </si>
  <si>
    <t>Osaühing Katrin Uusmaa Hambaravi</t>
  </si>
  <si>
    <t>osaühing Mount</t>
  </si>
  <si>
    <t>Osaühing Hubelmanni Hambaravi</t>
  </si>
  <si>
    <t>DD Hambaravi OÜ</t>
  </si>
  <si>
    <t>Osaühing Anvelt Hamabaravi</t>
  </si>
  <si>
    <t>OSAÜHING OSKAR HAMBARAVI</t>
  </si>
  <si>
    <t>OÜ LG Piho</t>
  </si>
  <si>
    <t>Anu Reinsaare Hambaravi Osaühing</t>
  </si>
  <si>
    <t>Tiina Suviorgi Hambaravi Osaühing</t>
  </si>
  <si>
    <t>Osaühing Conmed</t>
  </si>
  <si>
    <t>OÜ Laagri Hambaravi</t>
  </si>
  <si>
    <t>Osaühing Denty Hambaravi</t>
  </si>
  <si>
    <t>Krista Täks Hambaravi Osaühing</t>
  </si>
  <si>
    <t>OÜ MEDULLA</t>
  </si>
  <si>
    <t>Rae Hambaravi OÜ</t>
  </si>
  <si>
    <t>OÜ Angela Sivonen Hambaravi</t>
  </si>
  <si>
    <t>OSAÜHING VILJA LEHTLA HAMBARAVI</t>
  </si>
  <si>
    <t>Osaühing AUDHEA</t>
  </si>
  <si>
    <t>HAMBARAVI RIINA LAANEMÄGI Osaühing</t>
  </si>
  <si>
    <t>Jannseni Hambaravi OÜ</t>
  </si>
  <si>
    <t>osaühing IAG Hambaravi</t>
  </si>
  <si>
    <t>OÜ RANNU HAMBARAVI</t>
  </si>
  <si>
    <t>OÜ LÄHTE HAMBARAVI</t>
  </si>
  <si>
    <t>OÜ Amber Shark</t>
  </si>
  <si>
    <t>Osaühing Kodudoktor Hambaravi</t>
  </si>
  <si>
    <t>OÜ Heli Mikk Hambaravi</t>
  </si>
  <si>
    <t>OÜ ENEDENT</t>
  </si>
  <si>
    <t>Margarita Puusta Hambaravi OÜ</t>
  </si>
  <si>
    <t>Osaühing L &amp; N BOJARSKI</t>
  </si>
  <si>
    <t>Osaühing DR. VALTER KONSULTATSIOONID</t>
  </si>
  <si>
    <t>OÜ E-HAMBARAVI</t>
  </si>
  <si>
    <t>OÜ Dr. KAIDO NOORMAA HAMBARAVI</t>
  </si>
  <si>
    <t>Dr. Hettel Sepp OÜ</t>
  </si>
  <si>
    <t>HELI LEPP HAMBARAVI</t>
  </si>
  <si>
    <t>Kadri Einre Hambaravi Osaühing</t>
  </si>
  <si>
    <t>K.H.K. Osaühing</t>
  </si>
  <si>
    <t>OÜ Liivati Hambaravikabinet</t>
  </si>
  <si>
    <t>Osaühing JUDENT</t>
  </si>
  <si>
    <t>Hambaarst Silja Schmidt</t>
  </si>
  <si>
    <t>Osaühing Rebane &amp; Valu</t>
  </si>
  <si>
    <t>Osaühing ENTEABOR</t>
  </si>
  <si>
    <t>osaühing VIMEX PLUS</t>
  </si>
  <si>
    <t>OÜ Valge Kihv</t>
  </si>
  <si>
    <t>Osaühing Lea Kuldmäe Hambaravi</t>
  </si>
  <si>
    <t>Osaühing Kristina Kiisa Hambaravi</t>
  </si>
  <si>
    <t>Osaühing Maire Kruusamägi Hambaravi</t>
  </si>
  <si>
    <t>OSAÜHING ALADEKS</t>
  </si>
  <si>
    <t>osaühing Blendent</t>
  </si>
  <si>
    <t>Tammsaare Hambakliinik osaühing</t>
  </si>
  <si>
    <t>I.K. DENTAL STIIL Osaühing</t>
  </si>
  <si>
    <t>Kristin Kaufmanni Hambaravi OÜ</t>
  </si>
  <si>
    <t>Osaühing R&amp;T Joandi Hambaravi</t>
  </si>
  <si>
    <t>Ruta Ottesson Hambaravi OÜ</t>
  </si>
  <si>
    <t>Rävala Hambaravi OÜ</t>
  </si>
  <si>
    <t>Osaühing Kilingi-Nõmme Hambaravi</t>
  </si>
  <si>
    <t>TIINA HENDRIKSON HAMBARAVI OSAÜHING</t>
  </si>
  <si>
    <t>Katrin Kalajas</t>
  </si>
  <si>
    <t>Osaühing Dr. Aino Rulli Hambaravi</t>
  </si>
  <si>
    <t>OÜ Hambaravi Malle Veering</t>
  </si>
  <si>
    <t>OÜ MISTRID</t>
  </si>
  <si>
    <t>Osaühing Hambaravi dr.Tuisk</t>
  </si>
  <si>
    <t>Osaühing NATALJA NESTEROVITŠ</t>
  </si>
  <si>
    <t>KUUSALU HAMBARAVI OÜ</t>
  </si>
  <si>
    <t>Piiri Hambaravi OÜ</t>
  </si>
  <si>
    <t>osaühing KOSKINENI HAMBARAVI</t>
  </si>
  <si>
    <t>Osaühing Sindi Hambaravi</t>
  </si>
  <si>
    <t>OÜ TAP HAMBARAVI</t>
  </si>
  <si>
    <t>Osaühing Bluegate</t>
  </si>
  <si>
    <t>OÜ ANNELY HORDO HAMBARAVI</t>
  </si>
  <si>
    <t>osaühing ELVA HAMBAPROTEES</t>
  </si>
  <si>
    <t>OÜ Kiisler Hambaravi</t>
  </si>
  <si>
    <t>Osaühing Emmaste Hambaravi</t>
  </si>
  <si>
    <t>Ester Talv Hambaravi Osaühing</t>
  </si>
  <si>
    <t>OSAÜHING NARVA HAMBAKLIINIK</t>
  </si>
  <si>
    <t>Osaühing Kadrina Hambaravi</t>
  </si>
  <si>
    <t>Õie Malmbergi Hambaravi Osaühing</t>
  </si>
  <si>
    <t>M&amp;M HAMBARAVI OÜ</t>
  </si>
  <si>
    <t>OÜ KaStrom</t>
  </si>
  <si>
    <t>OÜ A &amp; D Hambaravi</t>
  </si>
  <si>
    <t>M.Hanimägi hambaravi OÜ</t>
  </si>
  <si>
    <t>osaühing TAMBERGI HAMBARAVI</t>
  </si>
  <si>
    <t>Osaühing Pille Jõevee Hambaravi</t>
  </si>
  <si>
    <t>Osaühing GALADENT</t>
  </si>
  <si>
    <t>osaühing Anne Illaku Hambaravi</t>
  </si>
  <si>
    <t>osaühing Eva Tamkivi Hambaravi</t>
  </si>
  <si>
    <t>OÜ DENTADIOS</t>
  </si>
  <si>
    <t>OÜ Holering</t>
  </si>
  <si>
    <t>ESTER VILL HAMBARAVI OÜ</t>
  </si>
  <si>
    <t>EDA VILGATS HAMBARAVI OÜ</t>
  </si>
  <si>
    <t>Osaühing Ove Teemant Hambaravi</t>
  </si>
  <si>
    <t>Viktoria Seene Hambaravi OÜ</t>
  </si>
  <si>
    <t>Heli Tamm Hambaravi OÜ</t>
  </si>
  <si>
    <t>Praks ja Küüts Hambaravi OÜ</t>
  </si>
  <si>
    <t>Juulija Smirnova Hambaravi OÜ</t>
  </si>
  <si>
    <t>Osaühing MLV Hambaravi</t>
  </si>
  <si>
    <t>KERSTI ARMIPAIK HAMBARAVI Osaühing</t>
  </si>
  <si>
    <t>Osaühing STOMMS</t>
  </si>
  <si>
    <t>OSAÜHING DENTA SAFLOR</t>
  </si>
  <si>
    <t>Goldent Hambahooldus OÜ</t>
  </si>
  <si>
    <t>OÜ Viru Hambakliinik</t>
  </si>
  <si>
    <t>Rass ja Schotter OÜ</t>
  </si>
  <si>
    <t>EU Tartes Grupp OÜ</t>
  </si>
  <si>
    <t>OSAÜHING DENIRA</t>
  </si>
  <si>
    <t>Osaühing Merimetsa Hambakliinik</t>
  </si>
  <si>
    <t>Mare Tilk Hambaravi OÜ</t>
  </si>
  <si>
    <t>osaühing Hommiku Hambaravi</t>
  </si>
  <si>
    <t>osaühing Percara</t>
  </si>
  <si>
    <t>Piret Kask Hambaravi Osaühing</t>
  </si>
  <si>
    <t>Dr. Aderi Hambaravi OÜ</t>
  </si>
  <si>
    <t>Novamed OÜ</t>
  </si>
  <si>
    <t>OÜ DENTAL Line</t>
  </si>
  <si>
    <t>Osaühing KT Medicor</t>
  </si>
  <si>
    <t>Osaühing dr.Beloussova Hambakliinik</t>
  </si>
  <si>
    <t>Osaühing EVODENT</t>
  </si>
  <si>
    <t>SILVI KELLER HAMBARAVI OÜ</t>
  </si>
  <si>
    <t>GALINA KULINITŠ HAMBAKLIINIK OÜ</t>
  </si>
  <si>
    <t>osaühing EDVARD LOBODA HAMBARAVI</t>
  </si>
  <si>
    <t>Osaühing Novettor</t>
  </si>
  <si>
    <t>Osaühing DEMIDENT</t>
  </si>
  <si>
    <t>Osaühing DENTIMA</t>
  </si>
  <si>
    <t>Eurodent Hambaravi OÜ</t>
  </si>
  <si>
    <t>Jana Kalme Hambaravi Osaühing</t>
  </si>
  <si>
    <t>Osaühing NORDHOLM</t>
  </si>
  <si>
    <t>Anu Koitla Hambaravi OÜ</t>
  </si>
  <si>
    <t>Dr. Kaalu Hambaravi OÜ</t>
  </si>
  <si>
    <t>Osaühing MAARIKA TOOM HAMBARAVI</t>
  </si>
  <si>
    <t>Mailis Prants Hambaravi OÜ</t>
  </si>
  <si>
    <t>CAS Hambaravi ja Ortopeedia OÜ</t>
  </si>
  <si>
    <t>osaühing Sööbik, Pisik ja Bakter</t>
  </si>
  <si>
    <t>OSAÜHING RIINA TARVO HAMBARAVI</t>
  </si>
  <si>
    <t>OÜ DENT4U</t>
  </si>
  <si>
    <t>INGA KOTLOVA HAMBARAVI OÜ</t>
  </si>
  <si>
    <t>Evelin Paesüld Hambaravi OÜ</t>
  </si>
  <si>
    <t>Reeni Kristjansen Hambaravi OÜ</t>
  </si>
  <si>
    <t>OSAÜHING WISMARI HAMBARAVI</t>
  </si>
  <si>
    <t>OÜ Järva-Jaani Hambaravi</t>
  </si>
  <si>
    <t>Osaühing LUCIDENT</t>
  </si>
  <si>
    <t>Osaühing IRINA MOKRUŠINA HAMBARAVI</t>
  </si>
  <si>
    <t>Hambaravi EDENT OÜ</t>
  </si>
  <si>
    <t>OÜ APOLLONIA HAMBARAVI</t>
  </si>
  <si>
    <t>Kesklinna Hambakliinik OÜ</t>
  </si>
  <si>
    <t>Heli Hambaravi OÜ</t>
  </si>
  <si>
    <t>OÜ Anne Randmäe Hambaravi</t>
  </si>
  <si>
    <t>Osaühing VITADENT</t>
  </si>
  <si>
    <t>OÜ Medicum Dental</t>
  </si>
  <si>
    <t>SH Hambaravi OÜ</t>
  </si>
  <si>
    <t>Osaühing Jõhvi Hambaravi</t>
  </si>
  <si>
    <t>Kuke Hambaravi OÜ</t>
  </si>
  <si>
    <t>Ilus Hammas OÜ</t>
  </si>
  <si>
    <t>OÜ Siim Vesingi Hambaravi</t>
  </si>
  <si>
    <t>DR. NOORMETSA HAMBARAVI OÜ</t>
  </si>
  <si>
    <t>Lasnamäe Hambakliinik OÜ</t>
  </si>
  <si>
    <t>OÜ A&amp;M VIAMED</t>
  </si>
  <si>
    <t>STEINBERG HAMBARAVI OÜ</t>
  </si>
  <si>
    <t>Katrin Altorf hambaravi OÜ</t>
  </si>
  <si>
    <t>Helberg Hambaravi OÜ</t>
  </si>
  <si>
    <t>OÜ PANACEA</t>
  </si>
  <si>
    <t>OÜ Kersti Vaino Hambaravi</t>
  </si>
  <si>
    <t>GARDENT STUUDIO OÜ</t>
  </si>
  <si>
    <t>OÜ Kliinik32</t>
  </si>
  <si>
    <t>Ene-Renate Pähkla</t>
  </si>
  <si>
    <t>OÜ Dentaarium</t>
  </si>
  <si>
    <t>OÜ DiviDent Invest</t>
  </si>
  <si>
    <t>Osaühing HanzaDent</t>
  </si>
  <si>
    <t>ENDODONTIA OÜ</t>
  </si>
  <si>
    <t>Epp Sarapuu Hambaravi OÜ</t>
  </si>
  <si>
    <t>Hambaravi Piret Rossner OÜ</t>
  </si>
  <si>
    <t>osaühing MIIA SIILSALU Hambaravi</t>
  </si>
  <si>
    <t>Tiina Nilson Hambaravi OÜ</t>
  </si>
  <si>
    <t>OÜ Muugadent</t>
  </si>
  <si>
    <t>Dentores Dental Care OÜ</t>
  </si>
  <si>
    <t>OÜ Arcus</t>
  </si>
  <si>
    <t>OÜ Novadent</t>
  </si>
  <si>
    <t>Osaühing Robert Luht</t>
  </si>
  <si>
    <t>Osaühing Kaie Raja Hambaravi</t>
  </si>
  <si>
    <t>Hambaravi Kätlin Reinart osaühing</t>
  </si>
  <si>
    <t>Paju Hambaravi OÜ</t>
  </si>
  <si>
    <t>MÕISA HAMBARAVI OÜ</t>
  </si>
  <si>
    <t>Haldja Hambaravi OÜ</t>
  </si>
  <si>
    <t>Tiina Kulp Hambaarst</t>
  </si>
  <si>
    <t>Valentina Voormansik</t>
  </si>
  <si>
    <t>Hambaarst Ljubov Koštšejeva OÜ</t>
  </si>
  <si>
    <t>Jaan Lahe Hambaravi</t>
  </si>
  <si>
    <t>Anneliis Liim</t>
  </si>
  <si>
    <t>Varje Mardo</t>
  </si>
  <si>
    <t>Eve Ehrbach</t>
  </si>
  <si>
    <t>Siiri Jõe hambaravi</t>
  </si>
  <si>
    <t>Tatjana Mostepanova</t>
  </si>
  <si>
    <t>Marje Nahkuri Hambaravikabinet</t>
  </si>
  <si>
    <t>Osaühing MarDent Kesklinna Hambakliinik</t>
  </si>
  <si>
    <t>Küllike Tammeveski Hambaravi</t>
  </si>
  <si>
    <t>Eda Asseri Hambaravi</t>
  </si>
  <si>
    <t>EG DentStudio OÜ</t>
  </si>
  <si>
    <t>Heli Põldsepp Hambaravi</t>
  </si>
  <si>
    <t>Raili Nõmmeots Hambaravi</t>
  </si>
  <si>
    <t>Piret Pedak Hambaravi</t>
  </si>
  <si>
    <t>Hiie Silm</t>
  </si>
  <si>
    <t>Jekaterina Klimenko</t>
  </si>
  <si>
    <t>Hambaravi Raili Koiksoon OÜ</t>
  </si>
  <si>
    <t>QuanTek OÜ</t>
  </si>
  <si>
    <t>Hambaarst Jana Hirvonen</t>
  </si>
  <si>
    <t>AIVAR PUKK HAMBARAVI</t>
  </si>
  <si>
    <t>Merike Hunt Hambaravi</t>
  </si>
  <si>
    <t>Männi Hambaravi OÜ</t>
  </si>
  <si>
    <t>Dr. Eve Jaska Hambaravi</t>
  </si>
  <si>
    <t>Eve Vuks hambaravi</t>
  </si>
  <si>
    <t>Grete Abi</t>
  </si>
  <si>
    <t>Oleg Hmeljov</t>
  </si>
  <si>
    <t>Dentales OÜ</t>
  </si>
  <si>
    <t>Ülle Matson</t>
  </si>
  <si>
    <t>Virudent OÜ</t>
  </si>
  <si>
    <t>Kesklinna Hambaravi OÜ</t>
  </si>
  <si>
    <t>DTK Hambaravi OÜ</t>
  </si>
  <si>
    <t>Anna Issajevskaja Hambaravi OÜ</t>
  </si>
  <si>
    <t>EasyDental OÜ</t>
  </si>
  <si>
    <t>Jelena Kovš Hambaravi OÜ</t>
  </si>
  <si>
    <t>Dr. Maarja Kass Hambaravi OÜ</t>
  </si>
  <si>
    <t>Dr. Noot Hambaravi OÜ</t>
  </si>
  <si>
    <t>Koosa Hambaravi OÜ</t>
  </si>
  <si>
    <t>OÜ Densprax</t>
  </si>
  <si>
    <t>S. Vene Hambaravi OÜ</t>
  </si>
  <si>
    <t>Hansa Hambakliinik OÜ</t>
  </si>
  <si>
    <t>LV hambaravi ja ortodontia OÜ</t>
  </si>
  <si>
    <t>OÜ Anna Dzaganija Hambaravi</t>
  </si>
  <si>
    <t>OÜ Sana Dente</t>
  </si>
  <si>
    <t>NATTI Hambaravi OÜ</t>
  </si>
  <si>
    <t>Katrin Kruus Hambaravi OÜ</t>
  </si>
  <si>
    <t>Tamme Hambaravi OÜ</t>
  </si>
  <si>
    <t>RADIX OÜ</t>
  </si>
  <si>
    <t>AXL International OÜ</t>
  </si>
  <si>
    <t>OÜ FHK Kliinik</t>
  </si>
  <si>
    <t>Dental Experts OÜ</t>
  </si>
  <si>
    <t>Madentus OÜ</t>
  </si>
  <si>
    <t>Dr Pajula hambaravi OÜ</t>
  </si>
  <si>
    <t>Dent In OÜ</t>
  </si>
  <si>
    <t>OÜ UKU HAMBARAVI</t>
  </si>
  <si>
    <t>Harry Sirelmets Hambaravi OÜ</t>
  </si>
  <si>
    <t>OÜ Cumlokok</t>
  </si>
  <si>
    <t>Anne Laanemets Hambaravi OÜ</t>
  </si>
  <si>
    <t>PERE HAMBARAVI OÜ</t>
  </si>
  <si>
    <t>Tulika Hambaravi OÜ</t>
  </si>
  <si>
    <t>Endodoc OÜ</t>
  </si>
  <si>
    <t>Symbol Hambaravi OÜ</t>
  </si>
  <si>
    <t>Confi-Dent OÜ</t>
  </si>
  <si>
    <t>OÜ Rotermanni Hambakliinik</t>
  </si>
  <si>
    <t>Blaudent OÜ</t>
  </si>
  <si>
    <t>Reinesberg Grupp OÜ</t>
  </si>
  <si>
    <t>Hea Lahendus OÜ</t>
  </si>
  <si>
    <t>Sardent OÜ</t>
  </si>
  <si>
    <t>OÜ ABCDENT</t>
  </si>
  <si>
    <t>Heli Schihalejev Hambaravi OÜ</t>
  </si>
  <si>
    <t>DentalBeauty OÜ</t>
  </si>
  <si>
    <t>ArtDent OÜ</t>
  </si>
  <si>
    <t>BonaDenta OÜ</t>
  </si>
  <si>
    <t>Telliskivi Hambakliinik OÜ</t>
  </si>
  <si>
    <t>Roseni Hambakliinik OÜ</t>
  </si>
  <si>
    <t>Kuressaare Hambapolikliinik sihtasutus</t>
  </si>
  <si>
    <t>Aktsiaselts Taastusravikeskus Viiking</t>
  </si>
  <si>
    <t>Osaühing ARTR</t>
  </si>
  <si>
    <t>aktsiaselts Sanatoorium Tervis</t>
  </si>
  <si>
    <t>aktsiaselts HEAL</t>
  </si>
  <si>
    <t>aktsiaselts Pühajärve Puhkekodu</t>
  </si>
  <si>
    <t>Aktsiaselts NARVA-JÕESUU SANATOORIUM</t>
  </si>
  <si>
    <t>aktsiaselts VÄRSKA SANATOORIUM</t>
  </si>
  <si>
    <t>Estonia Spa Hotels AS</t>
  </si>
  <si>
    <t>Aktsiaselts TOILA SANATOORIUM</t>
  </si>
  <si>
    <t>AS Wasa</t>
  </si>
  <si>
    <t>osaühing KoLeGa Clinic</t>
  </si>
  <si>
    <t>Osaühing Tervise Paradiis</t>
  </si>
  <si>
    <t>OSAÜHING Gnoomon</t>
  </si>
  <si>
    <t>Tiit Ilvese Taastusravi OÜ</t>
  </si>
  <si>
    <t>ARMAL OÜ</t>
  </si>
  <si>
    <t>Osaühing ELITAR KLIINIK</t>
  </si>
  <si>
    <t>Adeli Eesti OÜ</t>
  </si>
  <si>
    <t>Babysport OÜ</t>
  </si>
  <si>
    <t>OÜ Kalevi Veekeskus</t>
  </si>
  <si>
    <t>BIOMEDIUM OÜ</t>
  </si>
  <si>
    <t>OÜ TIANCHI</t>
  </si>
  <si>
    <t>Dorpat Tervis OÜ</t>
  </si>
  <si>
    <t>OÜ Tervis ja Tasakaal</t>
  </si>
  <si>
    <t>Olga Bõstrova</t>
  </si>
  <si>
    <t>Udo Uffert</t>
  </si>
  <si>
    <t>OÜ SPA Tours</t>
  </si>
  <si>
    <t>OÜ M.R. Therapy</t>
  </si>
  <si>
    <t>Spordiarstid OÜ</t>
  </si>
  <si>
    <t>Osaühing IRINA KULIKOVA TERVISEKESKUS</t>
  </si>
  <si>
    <t>DR.Gunnar Männik OÜ</t>
  </si>
  <si>
    <t>Lümfoloogia- ja Taastusravikeskus OÜ</t>
  </si>
  <si>
    <t>Spordimeditsiini Sihtasutus</t>
  </si>
  <si>
    <t>OSAÜHING PREVENTME</t>
  </si>
  <si>
    <t>OÜ TERVISEKAITSEKESKUS F.O.P.SERVIS</t>
  </si>
  <si>
    <t>TAASTUSRAVI KLIINIK NEUROTRA OSAÜHING</t>
  </si>
  <si>
    <t>TÖÖ &amp; TERVIS OÜ</t>
  </si>
  <si>
    <t>osaühing Mediserv</t>
  </si>
  <si>
    <t>OÜ BALTIC EUROMEDICAL</t>
  </si>
  <si>
    <t>AKVANTE TÖÖTERVISHOIU OÜ</t>
  </si>
  <si>
    <t>Osaühing Töötaja Tervis</t>
  </si>
  <si>
    <t>Töökeskkonna Haldus OÜ</t>
  </si>
  <si>
    <t>Aleksander Helberg</t>
  </si>
  <si>
    <t>Töötervishoiuarst Ilve Kupp OÜ</t>
  </si>
  <si>
    <t>Tartu Koolitervishoiu OÜ</t>
  </si>
  <si>
    <t>OÜ MAOLAN</t>
  </si>
  <si>
    <t>Sigrid Meriloo kooliõde</t>
  </si>
  <si>
    <t>Kooliõde Merle Riik</t>
  </si>
  <si>
    <t>Ene Kabral</t>
  </si>
  <si>
    <t>Riina Hanikat</t>
  </si>
  <si>
    <t>OÜ Kool-Tervis</t>
  </si>
  <si>
    <t>Talvi Helde</t>
  </si>
  <si>
    <t>Margarita Sikk</t>
  </si>
  <si>
    <t>VASTSED HÄITSMED OÜ</t>
  </si>
  <si>
    <t>Tervise Teenus OÜ</t>
  </si>
  <si>
    <t>MedAid OÜ</t>
  </si>
  <si>
    <t>OÜ LEEVI LIPPASAAR</t>
  </si>
  <si>
    <t>Eve Laherand Kooliõde</t>
  </si>
  <si>
    <t>OÜ VR Medico</t>
  </si>
  <si>
    <t>Koolitervishoid OÜ</t>
  </si>
  <si>
    <t>HelPed OÜ</t>
  </si>
  <si>
    <t>Kodusünnitus OÜ</t>
  </si>
  <si>
    <t>Varemerohi OÜ</t>
  </si>
  <si>
    <t>Karin Leppik</t>
  </si>
  <si>
    <t>Osaühing KLV Arstikabinet</t>
  </si>
  <si>
    <t>OÜ A-Kliinik</t>
  </si>
  <si>
    <t>OÜ Narva Sõltuvuste Ravikeskus</t>
  </si>
  <si>
    <t>Osaühing Nõmme Silmakeskus</t>
  </si>
  <si>
    <t>osaühing Britta &amp; Erik</t>
  </si>
  <si>
    <t>OÜ Silmakirurgia</t>
  </si>
  <si>
    <t>Näo-lõualuukirurgia keskus OÜ</t>
  </si>
  <si>
    <t>ReFocus Silmakeskus OÜ</t>
  </si>
  <si>
    <t>OÜ Ortokliinik</t>
  </si>
  <si>
    <t>Troost Kirurgia OÜ</t>
  </si>
  <si>
    <t>Dr Mets OÜ</t>
  </si>
  <si>
    <t>Talve Kliinik OÜ</t>
  </si>
  <si>
    <t>Dr Tiia Tamme Kirurgia OÜ</t>
  </si>
  <si>
    <t>osaühing STIGMA ERAKLIINIK</t>
  </si>
  <si>
    <t>osaühing Kesklinna Tervisekeskus</t>
  </si>
  <si>
    <t>Erapolikliinik PRAXIS Osaühing</t>
  </si>
  <si>
    <t>aktsiaselts MEDEX</t>
  </si>
  <si>
    <t>osaühing TIPPARST</t>
  </si>
  <si>
    <t>osaühing Villa Medica</t>
  </si>
  <si>
    <t>aktsiaselts PMA</t>
  </si>
  <si>
    <t>Aktsiaselts Medisfäär</t>
  </si>
  <si>
    <t>Osaühing Forniks</t>
  </si>
  <si>
    <t>Osaühing ALMEDA KLIINIK</t>
  </si>
  <si>
    <t>osaühing Luukas K.K.</t>
  </si>
  <si>
    <t>Osaühing TERVISEKESKUS LJUMAM</t>
  </si>
  <si>
    <t>Kohila Meedik Osaühing</t>
  </si>
  <si>
    <t>Aktsiaselts Timmermann</t>
  </si>
  <si>
    <t>Osaühing Medinvest</t>
  </si>
  <si>
    <t>Aktsiaselts Hanvar</t>
  </si>
  <si>
    <t>Osaühing Ars Medica</t>
  </si>
  <si>
    <t>OÜ Viljandi Tervisekeskus</t>
  </si>
  <si>
    <t>Osaühing TERVISEKESKUS ELULOOTUS</t>
  </si>
  <si>
    <t>OÜ Tartu Linna Polikliinik</t>
  </si>
  <si>
    <t>osaühing Gitell Grupp</t>
  </si>
  <si>
    <t>Osaühing PARATSELS GRUPP</t>
  </si>
  <si>
    <t>Osaühing PROMELAUKS</t>
  </si>
  <si>
    <t>Osaühing Corrigo</t>
  </si>
  <si>
    <t>Piiri Eriarstiabi OÜ</t>
  </si>
  <si>
    <t>OÜ TENDON PLUS</t>
  </si>
  <si>
    <t>Osaühing GNOSSIS RTI</t>
  </si>
  <si>
    <t>OÜ BIOKLIINIK</t>
  </si>
  <si>
    <t>Osaühing Goltsman Therapy</t>
  </si>
  <si>
    <t>Mustamäe Tervisekeskus Osaühing</t>
  </si>
  <si>
    <t>Osaühing Diostom</t>
  </si>
  <si>
    <t>OÜ INNOMEDICA</t>
  </si>
  <si>
    <t>Marju Karin OÜ</t>
  </si>
  <si>
    <t>Lõuna-Eesti Kliinik OÜ</t>
  </si>
  <si>
    <t>2MHand OÜ</t>
  </si>
  <si>
    <t>Estonian Clinic OÜ</t>
  </si>
  <si>
    <t>Sihtasutus Ascoli</t>
  </si>
  <si>
    <t>Sihtasutus Carrara</t>
  </si>
  <si>
    <t>Sihtasutus Albinea</t>
  </si>
  <si>
    <t>Osaühing TNP KONSULTATSIOONID</t>
  </si>
  <si>
    <t>Osaühing Sõmeru Tervisekeskus</t>
  </si>
  <si>
    <t>Avahoole Osaühing</t>
  </si>
  <si>
    <t>OÜ Koduõde</t>
  </si>
  <si>
    <t>Osaühing Medendi</t>
  </si>
  <si>
    <t>DEPOO OÜ</t>
  </si>
  <si>
    <t>Tartu Kesklinna Koduõendus OÜ</t>
  </si>
  <si>
    <t>Riina Sinisoo</t>
  </si>
  <si>
    <t>OÜ AZELTOR</t>
  </si>
  <si>
    <t>OÜ RADA Koduõendus</t>
  </si>
  <si>
    <t>Alba Õendusteenused OÜ</t>
  </si>
  <si>
    <t>Riia Palm Õendusabi</t>
  </si>
  <si>
    <t>MediMatkat OÜ</t>
  </si>
  <si>
    <t>Õendusabiteenus OÜ</t>
  </si>
  <si>
    <t>Terviseõde OÜ</t>
  </si>
  <si>
    <t>OÜ ÕENDUSABI</t>
  </si>
  <si>
    <t>Annmed OÜ</t>
  </si>
  <si>
    <t>Sihtasutus Vähihaigete Toetusravi</t>
  </si>
  <si>
    <t>AS Karell Kiirabi</t>
  </si>
  <si>
    <t>Eldred Medical OÜ</t>
  </si>
  <si>
    <t>Tallinna Kiirabi</t>
  </si>
  <si>
    <t>Sihtasutus Tartu Kiirabi</t>
  </si>
  <si>
    <t>Aktsiaselts Mammograaf</t>
  </si>
  <si>
    <t>osaühing Medirad - R.</t>
  </si>
  <si>
    <t>OÜ Cellin Technologies</t>
  </si>
  <si>
    <t>BioEximi OÜ</t>
  </si>
  <si>
    <t>Eemed OÜ</t>
  </si>
  <si>
    <t>OÜ Helimed</t>
  </si>
  <si>
    <t>Telemed OÜ</t>
  </si>
  <si>
    <t>Helerad OÜ</t>
  </si>
  <si>
    <t>Supilinna Piltdiagnostika OÜ</t>
  </si>
  <si>
    <t>VS Radioloogia OÜ</t>
  </si>
  <si>
    <t>OÜ T&amp;U Kuum</t>
  </si>
  <si>
    <t>OÜ TALLINNA OPTIKA</t>
  </si>
  <si>
    <t>Osaühing Esteetilise Plastilise Kirurgia Keskus</t>
  </si>
  <si>
    <t>Osaühing Plastikakirurg Sellend</t>
  </si>
  <si>
    <t>Osaühing CBF Medical</t>
  </si>
  <si>
    <t>MM Kirurgia OÜ</t>
  </si>
  <si>
    <t>CleanLine OÜ</t>
  </si>
  <si>
    <t>Viru Vangla</t>
  </si>
  <si>
    <t>Kaitsevägi</t>
  </si>
  <si>
    <t>HP.3.3</t>
  </si>
  <si>
    <t>HP.3.4</t>
  </si>
  <si>
    <t>..Ambulatoorsed tervishoiukeskused</t>
  </si>
  <si>
    <t>..Muud tervishoiuasutused</t>
  </si>
  <si>
    <t>OÜ Perearst Marika Plaks</t>
  </si>
  <si>
    <t>Dao OÜ</t>
  </si>
  <si>
    <t>Kivimäe Perearstikeskus OÜ</t>
  </si>
  <si>
    <t>Mymed OÜ</t>
  </si>
  <si>
    <t>Väike-Maarja Tervisekeskus OÜ</t>
  </si>
  <si>
    <t>Bris Novus OÜ</t>
  </si>
  <si>
    <t>Osaühing KISSEL RAVI</t>
  </si>
  <si>
    <t>Reveron Baltic OÜ</t>
  </si>
  <si>
    <t>OÜ Siim Schneider</t>
  </si>
  <si>
    <t>Brixsim OÜ</t>
  </si>
  <si>
    <t>Decus International OÜ</t>
  </si>
  <si>
    <t>Roselm OÜ</t>
  </si>
  <si>
    <t>Retin OÜ</t>
  </si>
  <si>
    <t>Viru Ultraheli OÜ</t>
  </si>
  <si>
    <t>OÜ Küüni Hambaravi</t>
  </si>
  <si>
    <t>osaühing Pirita Hambaravi</t>
  </si>
  <si>
    <t>Denslux Hambaravi OÜ</t>
  </si>
  <si>
    <t>Confidental OÜ</t>
  </si>
  <si>
    <t>OÜ Kaja Lukk Hambaravi</t>
  </si>
  <si>
    <t>Olga Klimenko Hambaravi OÜ</t>
  </si>
  <si>
    <t>Unidenta OÜ</t>
  </si>
  <si>
    <t>Microstyle OÜ</t>
  </si>
  <si>
    <t>Vaida Hambakliinik OÜ</t>
  </si>
  <si>
    <t>Imbi Tamm Hambaravi OÜ</t>
  </si>
  <si>
    <t>PIHOOJA OÜ</t>
  </si>
  <si>
    <t>Dentias OÜ</t>
  </si>
  <si>
    <t>Tiina Verrev</t>
  </si>
  <si>
    <t>RadioDent OÜ</t>
  </si>
  <si>
    <t>Periodent OÜ</t>
  </si>
  <si>
    <t>MyDoc OÜ</t>
  </si>
  <si>
    <t>Smile Craft OÜ</t>
  </si>
  <si>
    <t>A-Dent Hambaravi OÜ</t>
  </si>
  <si>
    <t>Loksa Hambaravi OÜ</t>
  </si>
  <si>
    <t>Osaühing Posti Hostel LR</t>
  </si>
  <si>
    <t>Jalaravi Kliinik OÜ</t>
  </si>
  <si>
    <t>OÜ Raplamaa kooliõde</t>
  </si>
  <si>
    <t>Merle Vaher</t>
  </si>
  <si>
    <t>Med Wellness OÜ</t>
  </si>
  <si>
    <t>Pingeprii OÜ</t>
  </si>
  <si>
    <t>MiaMed OÜ</t>
  </si>
  <si>
    <t>Ämmaemandusabi OÜ</t>
  </si>
  <si>
    <t>AS Bariatric Services</t>
  </si>
  <si>
    <t>OÜ BALNEOM</t>
  </si>
  <si>
    <t>OÜ Aumed</t>
  </si>
  <si>
    <t>OÜ Clinica</t>
  </si>
  <si>
    <t>Dr. Karpenko OÜ</t>
  </si>
  <si>
    <t>Inna Kovrigina Perearstikeskus OÜ</t>
  </si>
  <si>
    <t>Margarita Lasmanis OÜ</t>
  </si>
  <si>
    <t>OSAÜHING PIRITA PEREARSTIKESKUS</t>
  </si>
  <si>
    <t>OÜ Diana Perearst</t>
  </si>
  <si>
    <t>OÜ Kõneravi</t>
  </si>
  <si>
    <t>PA Merle Kallas OÜ</t>
  </si>
  <si>
    <t>Perearst Jane Ott OÜ</t>
  </si>
  <si>
    <t>Perearst Meelis Kaup OÜ</t>
  </si>
  <si>
    <t>Perearst Pääslane OÜ</t>
  </si>
  <si>
    <t>Perearst Tarmo Loogus OÜ</t>
  </si>
  <si>
    <t>Ravitoode OÜ</t>
  </si>
  <si>
    <t>Marienthali Kliinik OÜ</t>
  </si>
  <si>
    <t>Allergiakeskus OÜ</t>
  </si>
  <si>
    <t>Anti Kukkela OÜ</t>
  </si>
  <si>
    <t>Clinic4U OÜ</t>
  </si>
  <si>
    <t>Ekspertarst OÜ</t>
  </si>
  <si>
    <t>endokrinoloog Liina Viitas</t>
  </si>
  <si>
    <t>Herthe Derm OÜ</t>
  </si>
  <si>
    <t>JR SK OÜ</t>
  </si>
  <si>
    <t>OÜ MediTrials</t>
  </si>
  <si>
    <t>OÜ NAISTEKLIINIK</t>
  </si>
  <si>
    <t>OÜ Tervisetestid</t>
  </si>
  <si>
    <t>Pea- Ja Kaelakirurgia OÜ</t>
  </si>
  <si>
    <t>Plastikakirurgia Finest OÜ</t>
  </si>
  <si>
    <t>Pro Derma OÜ</t>
  </si>
  <si>
    <t>ProVida Kliinik OÜ</t>
  </si>
  <si>
    <t>RaditeQ OÜ</t>
  </si>
  <si>
    <t>Sihtasutus SILLAMÄE HAIGLA</t>
  </si>
  <si>
    <t>Spiromed OÜ</t>
  </si>
  <si>
    <t>Z-Anest OÜ</t>
  </si>
  <si>
    <t>Trimed OÜ</t>
  </si>
  <si>
    <t>Valvekliinik OÜ</t>
  </si>
  <si>
    <t>A.Randmets Hambaravi OÜ</t>
  </si>
  <si>
    <t>Annely Kubri Hambaravi OÜ</t>
  </si>
  <si>
    <t>CANINUS HAMBAKLIINIK OÜ</t>
  </si>
  <si>
    <t>Dental Zoom OÜ</t>
  </si>
  <si>
    <t>Magdaleena Hambakliinik OÜ</t>
  </si>
  <si>
    <t>MedMak OÜ</t>
  </si>
  <si>
    <t>Opluss Hambakliinik OÜ</t>
  </si>
  <si>
    <t>OÜ Ortodontiakliinik</t>
  </si>
  <si>
    <t>PerioDent Group OÜ</t>
  </si>
  <si>
    <t>Saku Hambaravi OÜ</t>
  </si>
  <si>
    <t>TioDent Hambakliinik OÜ</t>
  </si>
  <si>
    <t>Achilleus Jalakliinik OÜ</t>
  </si>
  <si>
    <t>Docline OÜ</t>
  </si>
  <si>
    <t>OÜ Nõmme Kliinik</t>
  </si>
  <si>
    <t>OÜ Omiloor</t>
  </si>
  <si>
    <t>Sünnitusabi OÜ</t>
  </si>
  <si>
    <t>Aktsiaselts Medicum Tervishoiuteenused</t>
  </si>
  <si>
    <t>Aktsiaselts Orthopedica</t>
  </si>
  <si>
    <t>Ennetaja OÜ</t>
  </si>
  <si>
    <t>Asper Biogene OÜ</t>
  </si>
  <si>
    <t>Kõhuvalu Kliinik OÜ</t>
  </si>
  <si>
    <t>MEDICINA OÜ</t>
  </si>
  <si>
    <t>Rauam &amp; Gavronski Perearstikekus OÜ</t>
  </si>
  <si>
    <t>Urologia OÜ</t>
  </si>
  <si>
    <t>Osaühing Medical PAK</t>
  </si>
  <si>
    <t>OÜ Gyne Kliinik</t>
  </si>
  <si>
    <t>MPPK OÜ</t>
  </si>
  <si>
    <t>Psühhiaater Jüri Ennet OÜ</t>
  </si>
  <si>
    <t>ANNE MEDICAL OÜ</t>
  </si>
  <si>
    <t>BonMedica OÜ</t>
  </si>
  <si>
    <t>Dermatology OÜ</t>
  </si>
  <si>
    <t>OÜ dr. ME</t>
  </si>
  <si>
    <t>OÜ Intemed</t>
  </si>
  <si>
    <t>Merimed OÜ</t>
  </si>
  <si>
    <t>OÜ PRIIT GINTER PAK</t>
  </si>
  <si>
    <t>Dr. Pilv OÜ</t>
  </si>
  <si>
    <t>ENDOS OÜ</t>
  </si>
  <si>
    <t>P.Kirjanen Kirurgia OÜ</t>
  </si>
  <si>
    <t>OÜ Loo TK</t>
  </si>
  <si>
    <t>OÜ Teie Arst</t>
  </si>
  <si>
    <t>Kotka Erahaigla AS</t>
  </si>
  <si>
    <t>Grand Medica OÜ</t>
  </si>
  <si>
    <t>Naistearst Katrin Seidelberg OÜ</t>
  </si>
  <si>
    <t>Usaldusühing Sinu Arst Terviseteenused</t>
  </si>
  <si>
    <t>OÜ Perearst Niina Kondratjeva</t>
  </si>
  <si>
    <t>Perekliinik OÜ</t>
  </si>
  <si>
    <t>OÜ Urolhealth</t>
  </si>
  <si>
    <t>Contes OÜ</t>
  </si>
  <si>
    <t>Osaühing perearst Kertu Rünkorg</t>
  </si>
  <si>
    <t>OÜ PEREARST PIRET JÕGI</t>
  </si>
  <si>
    <t>KSA Medica OÜ</t>
  </si>
  <si>
    <t>Reumatoloog R. Tiimus OÜ</t>
  </si>
  <si>
    <t>Medicenter Eesti OÜ</t>
  </si>
  <si>
    <t>LORABI OÜ</t>
  </si>
  <si>
    <t>OÜ perearst T.Girinskaja</t>
  </si>
  <si>
    <t>Perearst Kairi Rohtla OÜ</t>
  </si>
  <si>
    <t>Perearst Tiia Pariis OÜ</t>
  </si>
  <si>
    <t>OÜ Perearst Piret Innos</t>
  </si>
  <si>
    <t>OÜ Neuraks</t>
  </si>
  <si>
    <t>OÜ Kesklinna Hambaarstid</t>
  </si>
  <si>
    <t>DentalPlanet Hambaravi OÜ</t>
  </si>
  <si>
    <t>OÜ Strobodent</t>
  </si>
  <si>
    <t>Irina Pilve Hambaravi</t>
  </si>
  <si>
    <t>Orident Hambakliinik OÜ</t>
  </si>
  <si>
    <t>Dental Club OÜ</t>
  </si>
  <si>
    <t>Läänemere Hambakliinik OÜ</t>
  </si>
  <si>
    <t>OÜ Hampel</t>
  </si>
  <si>
    <t>Osaühing Loorents Hambaravi</t>
  </si>
  <si>
    <t>Osaühing SANTA HAMMAS</t>
  </si>
  <si>
    <t>OÜ Ivanov Holding</t>
  </si>
  <si>
    <t>OÜ Intsident</t>
  </si>
  <si>
    <t>OÜ DORPADENT</t>
  </si>
  <si>
    <t>Ecoscandia OÜ</t>
  </si>
  <si>
    <t>CitySmile Hambaravi OÜ</t>
  </si>
  <si>
    <t>HD Kristiine Kliinik OÜ</t>
  </si>
  <si>
    <t>OÜ Viimsi Hambakliinik</t>
  </si>
  <si>
    <t>Omae medical services OÜ</t>
  </si>
  <si>
    <t>Clinik Dentalis OÜ</t>
  </si>
  <si>
    <t>OÜ Valge Hammas</t>
  </si>
  <si>
    <t>Vilde Hambaravi OÜ</t>
  </si>
  <si>
    <t>Normani Hambaravi OÜ</t>
  </si>
  <si>
    <t>ProSmile OÜ</t>
  </si>
  <si>
    <t>STOMATOLOOGIA PLUSS OÜ</t>
  </si>
  <si>
    <t>dr Kalle OÜ</t>
  </si>
  <si>
    <t>Dr. Riisalu Hambaravi OÜ</t>
  </si>
  <si>
    <t>Smartsmile OÜ</t>
  </si>
  <si>
    <t>Parodontalia OÜ</t>
  </si>
  <si>
    <t>Tallinna Eriarstikeskus OÜ</t>
  </si>
  <si>
    <t>Viasanus OÜ</t>
  </si>
  <si>
    <t>Sihtasutus Jõhvi Taastusravi Keskus</t>
  </si>
  <si>
    <t>SL Meedik OÜ</t>
  </si>
  <si>
    <t>Osaühing Estmedica Kliinik</t>
  </si>
  <si>
    <t>Aktsiaselts Medita Baltics</t>
  </si>
  <si>
    <t>Union Kliinik OÜ</t>
  </si>
  <si>
    <t>Medikri OÜ</t>
  </si>
  <si>
    <t>B&amp;T Consultancy OÜ</t>
  </si>
  <si>
    <t>OÜ Genorama</t>
  </si>
  <si>
    <t>Karahi OÜ</t>
  </si>
  <si>
    <t>KT Radiology OÜ</t>
  </si>
  <si>
    <t>OÜ AUDIOMED</t>
  </si>
  <si>
    <t>DermCorrect OÜ</t>
  </si>
  <si>
    <t>vipmedicum OÜ</t>
  </si>
  <si>
    <t>E.Tamm OÜ</t>
  </si>
  <si>
    <t>OÜ Perearst Lea Urb</t>
  </si>
  <si>
    <t>Dr MARET TAMME OSAÜHING</t>
  </si>
  <si>
    <t>Evelyn Aaviksoo OÜ</t>
  </si>
  <si>
    <t>OÜ Perearst Maksym Umantsev</t>
  </si>
  <si>
    <t>Õenduskontor OÜ</t>
  </si>
  <si>
    <t>Bluedent Hambaravi OÜ</t>
  </si>
  <si>
    <t>Perearst Margot Tamm OÜ</t>
  </si>
  <si>
    <t>Psühhiaater Katrin Kaarlõpp OÜ</t>
  </si>
  <si>
    <t>ODENTALIA OÜ</t>
  </si>
  <si>
    <t>OÜ Perearst Iisi Kriipsalu</t>
  </si>
  <si>
    <t>DRR Hambaravi OÜ</t>
  </si>
  <si>
    <t>osaühing Fleur</t>
  </si>
  <si>
    <t>Mymed Perearstid OÜ</t>
  </si>
  <si>
    <t>Latarjet OÜ</t>
  </si>
  <si>
    <t>Hambaravi Kaup OÜ</t>
  </si>
  <si>
    <t>Profysio Manuaalne Füsioteraapia OÜ</t>
  </si>
  <si>
    <t>Aldent Maardu OÜ</t>
  </si>
  <si>
    <t>Pulss Pluss OÜ</t>
  </si>
  <si>
    <t>Pealinna Perearstid OÜ</t>
  </si>
  <si>
    <t>OÜ Kismery</t>
  </si>
  <si>
    <t>Baeri Kliinik OÜ</t>
  </si>
  <si>
    <t>Ravida OÜ</t>
  </si>
  <si>
    <t>OÜ Ixtlan</t>
  </si>
  <si>
    <t>Al Mare Perearstikeskus OÜ</t>
  </si>
  <si>
    <t>ASKLEPION OÜ</t>
  </si>
  <si>
    <t>OÜ RadiKon</t>
  </si>
  <si>
    <t>Tallinna Kõrvakliinik OÜ</t>
  </si>
  <si>
    <t>Teadliku Eluviisi Kabinet OÜ</t>
  </si>
  <si>
    <t>DentalFactory OÜ</t>
  </si>
  <si>
    <t>Ortosport OÜ</t>
  </si>
  <si>
    <t>Ülemiste Perearstid OÜ</t>
  </si>
  <si>
    <t>Klinden OÜ</t>
  </si>
  <si>
    <t>Dentistree OÜ</t>
  </si>
  <si>
    <t>Supelsellid OÜ</t>
  </si>
  <si>
    <t>OÜ Räpina Tervisekeskus</t>
  </si>
  <si>
    <t>Sihtasutus Christinas Clinic</t>
  </si>
  <si>
    <t>OÜ Avitar</t>
  </si>
  <si>
    <t>Helme Pansionaat AS</t>
  </si>
  <si>
    <t>Värska Südamekodu OÜ</t>
  </si>
  <si>
    <t>Tori Hooldekodu OÜ</t>
  </si>
  <si>
    <t>Piigaste Südamekodu OÜ</t>
  </si>
  <si>
    <t>Iru Hooldekodu</t>
  </si>
  <si>
    <t>Mittetulundusühing AVINURME SOTSIAAL- JA TURVAKESKUS</t>
  </si>
  <si>
    <t>Hageri Hooldekodu MTÜ</t>
  </si>
  <si>
    <t>Sihtasutus Narva-Jõesuu Hooldekodu</t>
  </si>
  <si>
    <t>Sihtasutus Hiiu Maakonna Hooldekeskus Tohvri</t>
  </si>
  <si>
    <t>Osaühing B.Braun Medical</t>
  </si>
  <si>
    <t>Laagri Perearstikeskus OÜ</t>
  </si>
  <si>
    <t>City Tervisekliinik OÜ</t>
  </si>
  <si>
    <t>MEDICOLM OÜ</t>
  </si>
  <si>
    <t>Dr.Simmo Kirurgia OÜ</t>
  </si>
  <si>
    <t>Perearst Juri Kadatski OÜ</t>
  </si>
  <si>
    <t>Tomson Tervisekeskus OÜ</t>
  </si>
  <si>
    <t>Osaühing Tallinna Perearstikeskus</t>
  </si>
  <si>
    <t>Rheuma Medical OÜ</t>
  </si>
  <si>
    <t>Arstlik Perenõuandla OÜ</t>
  </si>
  <si>
    <t>Enfermera OÜ</t>
  </si>
  <si>
    <t>TuzCompany OÜ</t>
  </si>
  <si>
    <t>KARDIORE OÜ</t>
  </si>
  <si>
    <t>Marimed OÜ</t>
  </si>
  <si>
    <t>DermTipp nahakliinik OÜ</t>
  </si>
  <si>
    <t>Bonum Med OÜ</t>
  </si>
  <si>
    <t>OÜ Perearst Maire Nõmm</t>
  </si>
  <si>
    <t>Karulaugu Tervisekeskus OÜ</t>
  </si>
  <si>
    <t>Pelguranna PAK OÜ</t>
  </si>
  <si>
    <t>Voorus OÜ</t>
  </si>
  <si>
    <t>Pargi Perearstikeskus OÜ</t>
  </si>
  <si>
    <t>Medihold OÜ</t>
  </si>
  <si>
    <t>Kesklinna Perearst OÜ</t>
  </si>
  <si>
    <t>MaaArst OÜ</t>
  </si>
  <si>
    <t>OÜ KAROLDENT</t>
  </si>
  <si>
    <t>OÜ Dr Mõttus hambaravi</t>
  </si>
  <si>
    <t>KovalDent OÜ</t>
  </si>
  <si>
    <t>MeerhofDC OÜ</t>
  </si>
  <si>
    <t>Mikroravi OÜ</t>
  </si>
  <si>
    <t>OÜ LE Hambaravi</t>
  </si>
  <si>
    <t>Smile iD Hambakliinik OÜ</t>
  </si>
  <si>
    <t>Dentorama OÜ</t>
  </si>
  <si>
    <t>Osaühing Tõnismäe Hambaravi</t>
  </si>
  <si>
    <t>NEO DENTAL GROUP OÜ</t>
  </si>
  <si>
    <t>Sajmed OÜ</t>
  </si>
  <si>
    <t>Kadrioru Plaza Hambakliinik OÜ</t>
  </si>
  <si>
    <t>LiiDental Hambaravi OÜ</t>
  </si>
  <si>
    <t>Alatskivi Hambaravi OÜ</t>
  </si>
  <si>
    <t>Tervisehool OÜ</t>
  </si>
  <si>
    <t>Maramaa Kliinik OÜ</t>
  </si>
  <si>
    <t>RTmedic OÜ</t>
  </si>
  <si>
    <t>Osaühing KORDAMED</t>
  </si>
  <si>
    <t>Osaühing ESTMEDICA TERVISEKESKUS</t>
  </si>
  <si>
    <t>Tartumaa Tervisekeskus OÜ</t>
  </si>
  <si>
    <t>Tartu Arstiabi Keskus OÜ</t>
  </si>
  <si>
    <t>Doctor Music from Estonia OÜ</t>
  </si>
  <si>
    <t>Osaühing Random Impex</t>
  </si>
  <si>
    <t>Lõuna-Eesti Hooldekeskus AS</t>
  </si>
  <si>
    <t>Serlymed OÜ</t>
  </si>
  <si>
    <t>Keila Haigla Koolitus- ja Koduõenduskeskus OÜ</t>
  </si>
  <si>
    <t>OÜ Ingridi Hooldusabi</t>
  </si>
  <si>
    <t>SYNLAB Eesti OÜ</t>
  </si>
  <si>
    <t>Osaühing ROOSMARII</t>
  </si>
  <si>
    <t>RIGRADO OÜ</t>
  </si>
  <si>
    <t>JS Estetic Studio OÜ</t>
  </si>
  <si>
    <t>Tallinna Vangla</t>
  </si>
  <si>
    <t>Tartu Vangla</t>
  </si>
  <si>
    <t>Aktsiaselts Ida-Tallinna Keskhaigla</t>
  </si>
  <si>
    <t>Sihtasutus Tallinna Hambakliinik</t>
  </si>
  <si>
    <t>Sihtasutus Jõhvi Haigla</t>
  </si>
  <si>
    <t>Saral Hambaravi OÜ</t>
  </si>
  <si>
    <t>Perearst Vivian Alles OÜ</t>
  </si>
  <si>
    <t>Silmalaser OÜ</t>
  </si>
  <si>
    <t>Hambaravi Viiking Osaühing</t>
  </si>
  <si>
    <t>Osaühing Salumaa Hambaravi</t>
  </si>
  <si>
    <t>Virmalise Hambakliinik OÜ</t>
  </si>
  <si>
    <t>Merelahe TK OÜ</t>
  </si>
  <si>
    <t>Perearstikeskus Medica OÜ</t>
  </si>
  <si>
    <t>Sihtasutus Elva Haigla</t>
  </si>
  <si>
    <t>OÜ Hambaravi Narva mnt.4</t>
  </si>
  <si>
    <t>Pirita Psühhiaatriakeskus OÜ</t>
  </si>
  <si>
    <t>Niine kliinik OÜ</t>
  </si>
  <si>
    <t>Sansento OÜ</t>
  </si>
  <si>
    <t>ALEKSANDR DOVBÕSH HAMBARAVI OÜ</t>
  </si>
  <si>
    <t>Tervisekeskus Silmarõõm OÜ</t>
  </si>
  <si>
    <t>Sihtasutus ALMEDA ÕENDUSHAIGLA</t>
  </si>
  <si>
    <t>Medimatkat Tallinnan takapäivystys OÜ</t>
  </si>
  <si>
    <t>Maie Metsamaa</t>
  </si>
  <si>
    <t>Röntgeenius OÜ</t>
  </si>
  <si>
    <t>Perearst Meriana Maidla OÜ</t>
  </si>
  <si>
    <t>Perearst Pirje Hütt OÜ</t>
  </si>
  <si>
    <t>PSoom Holding OÜ</t>
  </si>
  <si>
    <t>Perearst Ellen Lembra OÜ</t>
  </si>
  <si>
    <t>Dr. Elvira Murde OÜ</t>
  </si>
  <si>
    <t>Soul Dental OÜ</t>
  </si>
  <si>
    <t>Vändra Alevi Hoolekandekeskus</t>
  </si>
  <si>
    <t>MyMedicine OÜ</t>
  </si>
  <si>
    <t>OÜ Perearst Igor Junkin</t>
  </si>
  <si>
    <t>Eversio OÜ</t>
  </si>
  <si>
    <t>OÜ MONA group</t>
  </si>
  <si>
    <t>Koduõde Lootuse Rand OÜ</t>
  </si>
  <si>
    <t>Solartime OÜ</t>
  </si>
  <si>
    <t>OÜ i-reltik</t>
  </si>
  <si>
    <t>MentalMed OÜ</t>
  </si>
  <si>
    <t>Medimic OÜ</t>
  </si>
  <si>
    <t>Osaühing Jõgeva Sotsiaalkeskus "Elukaar"</t>
  </si>
  <si>
    <t>MediMir OÜ</t>
  </si>
  <si>
    <t>Harku Perearst OÜ</t>
  </si>
  <si>
    <t>Dr. Heli Tähepõld Ülikooli Perearstikeskus OÜ</t>
  </si>
  <si>
    <t>Ränilinna perearstikeskus OÜ</t>
  </si>
  <si>
    <t>Muhu Hooldekeskuse Sihtasutus</t>
  </si>
  <si>
    <t>Denthaus OÜ</t>
  </si>
  <si>
    <t>KAGUTUUL OÜ</t>
  </si>
  <si>
    <t>Kõneteraapiakeskus OÜ</t>
  </si>
  <si>
    <t>BODYTHERAPY OÜ</t>
  </si>
  <si>
    <t>Eleos OÜ</t>
  </si>
  <si>
    <t>Tenfoot Medical OÜ</t>
  </si>
  <si>
    <t>Sihtasutus Hooldekodu Saaremaa Valss</t>
  </si>
  <si>
    <t>Ülemiste Psühhiaatriakeskus OÜ</t>
  </si>
  <si>
    <t>OÜ Raatuse perearst</t>
  </si>
  <si>
    <t>Bureau Esthetique OÜ</t>
  </si>
  <si>
    <t>MezoEstet OÜ</t>
  </si>
  <si>
    <t>Nägemisuuringud OÜ</t>
  </si>
  <si>
    <t>Med4U OÜ</t>
  </si>
  <si>
    <t>Advancer OÜ</t>
  </si>
  <si>
    <t>Kehakaalu Kliinik OÜ</t>
  </si>
  <si>
    <t>Medic Clinic OÜ</t>
  </si>
  <si>
    <t>Ortopeedia ja Füsioteraapia OÜ</t>
  </si>
  <si>
    <t>STEDIMED OÜ</t>
  </si>
  <si>
    <t>Pro-Age OÜ</t>
  </si>
  <si>
    <t>OÜ Sono</t>
  </si>
  <si>
    <t>Kesklinna Psühhiaatriakeskus OÜ</t>
  </si>
  <si>
    <t>ACME Diagnostics OÜ</t>
  </si>
  <si>
    <t>DESTINO OÜ</t>
  </si>
  <si>
    <t>AS Viimsi Haigla</t>
  </si>
  <si>
    <t>Kulude kogusumma (rida 51 veerg C) jagunemine rahastamisallikate järgi:</t>
  </si>
  <si>
    <t>Äriregistri kood</t>
  </si>
  <si>
    <t>Tervishoiuteenuse pakkuja nimi</t>
  </si>
  <si>
    <t>OÜ VASTSELIINA HOOLDEKODU</t>
  </si>
  <si>
    <t>Südamekodud AS</t>
  </si>
  <si>
    <t>Kaerepere Hoolekandekeskus OÜ</t>
  </si>
  <si>
    <t>Järve Südamekodu OÜ</t>
  </si>
  <si>
    <t>Kihelkonna Hooldekodu</t>
  </si>
  <si>
    <t>Narva Sotsiaaltöökeskus</t>
  </si>
  <si>
    <t>Eesti Evangeelse Luterliku Kiriku Räpina Miikaeli Kogudus</t>
  </si>
  <si>
    <t>OÜ CELEX</t>
  </si>
  <si>
    <t>OCRC OÜ</t>
  </si>
  <si>
    <t>osaühing JALAEXPERT</t>
  </si>
  <si>
    <t>Taastumistreener OÜ</t>
  </si>
  <si>
    <t>OÜ Kliiniliste Uuringute Keskus</t>
  </si>
  <si>
    <t>Osaühing A.A.T.Meele</t>
  </si>
  <si>
    <t>The Health Clinic OÜ</t>
  </si>
  <si>
    <t>Unitas Pharma OÜ</t>
  </si>
  <si>
    <t>Eternall Sciences OÜ</t>
  </si>
  <si>
    <t>Nordic Medical Center OÜ</t>
  </si>
  <si>
    <t>MyClinic OÜ</t>
  </si>
  <si>
    <t>BioMed Nõustamise OÜ</t>
  </si>
  <si>
    <t>Jalakliinik OÜ</t>
  </si>
  <si>
    <t>OÜ Medicum Eriarstiabi</t>
  </si>
  <si>
    <t>Mikomed OÜ</t>
  </si>
  <si>
    <t>Migrevention OÜ</t>
  </si>
  <si>
    <t>Ringkliinik OÜ</t>
  </si>
  <si>
    <t>UPMedical OÜ</t>
  </si>
  <si>
    <t>Sakrum KMTK OÜ</t>
  </si>
  <si>
    <t>WIPFMEDICINE OÜ</t>
  </si>
  <si>
    <t>MentalMediTech OÜ</t>
  </si>
  <si>
    <t>OÜ Tervem Tartu</t>
  </si>
  <si>
    <t>DocuMentalCare OÜ</t>
  </si>
  <si>
    <t>Abundare OÜ</t>
  </si>
  <si>
    <t>VIRUMED OÜ</t>
  </si>
  <si>
    <t>Perearst Triin Jaanimägi OÜ</t>
  </si>
  <si>
    <t>OÜ Salu Health</t>
  </si>
  <si>
    <t>Perearst Merilin Kütt OÜ</t>
  </si>
  <si>
    <t>MS Soo OÜ</t>
  </si>
  <si>
    <t>Dr. Jelena Petrova OÜ</t>
  </si>
  <si>
    <t>Perearst Kristina Kesküla OÜ</t>
  </si>
  <si>
    <t>AG Praksis OÜ</t>
  </si>
  <si>
    <t>Perearst Kristel Uustamm OÜ</t>
  </si>
  <si>
    <t>OÜ ReCuro Estonia</t>
  </si>
  <si>
    <t>OÜ Dr. Meister</t>
  </si>
  <si>
    <t>Perearst Sergei Fjodorov OÜ</t>
  </si>
  <si>
    <t>OÜ Tartu Raatuse PAK</t>
  </si>
  <si>
    <t>AT Praksis OÜ</t>
  </si>
  <si>
    <t>VIV Living Tervisemaja OÜ</t>
  </si>
  <si>
    <t>Sportomedica OÜ</t>
  </si>
  <si>
    <t>Viru Perearstid OÜ</t>
  </si>
  <si>
    <t>Hoole OÜ</t>
  </si>
  <si>
    <t>Mulgi Perearstikeskus OÜ</t>
  </si>
  <si>
    <t>MMS MEDICAL OÜ</t>
  </si>
  <si>
    <t>Artroplastika OÜ</t>
  </si>
  <si>
    <t>Jõgeva Valla Perearstikeskus OÜ</t>
  </si>
  <si>
    <t>PSI Laste ja noorukite psühhiaatria keskus OÜ</t>
  </si>
  <si>
    <t>OÜ ADORAL</t>
  </si>
  <si>
    <t>osaühing Liis Selge Hambaravi</t>
  </si>
  <si>
    <t>Riiamäe Hambakliinik OÜ</t>
  </si>
  <si>
    <t>Ortodont OÜ</t>
  </si>
  <si>
    <t>Implant OÜ</t>
  </si>
  <si>
    <t>UK.Dental OÜ</t>
  </si>
  <si>
    <t>KONSTA OÜ</t>
  </si>
  <si>
    <t>Alfa Dentaria OÜ</t>
  </si>
  <si>
    <t>LN Hambaravi OÜ</t>
  </si>
  <si>
    <t>Dentipol OÜ</t>
  </si>
  <si>
    <t>Future Health Solutions OÜ</t>
  </si>
  <si>
    <t>BioHambaravi OÜ</t>
  </si>
  <si>
    <t>RolMed OÜ</t>
  </si>
  <si>
    <t>Dentalex OÜ</t>
  </si>
  <si>
    <t>Akovango OÜ</t>
  </si>
  <si>
    <t>Dentsmail OÜ</t>
  </si>
  <si>
    <t>EstDental Hambaravi OÜ</t>
  </si>
  <si>
    <t>SilverDC OÜ</t>
  </si>
  <si>
    <t>Valdur Viikmann OÜ</t>
  </si>
  <si>
    <t>WestLine Dental Clinic OÜ</t>
  </si>
  <si>
    <t>SP-Dent OÜ</t>
  </si>
  <si>
    <t>Katrin Lilleorg Hambaravi OÜ</t>
  </si>
  <si>
    <t>FtorDent OÜ</t>
  </si>
  <si>
    <t>Kadri Hambaravi OÜ</t>
  </si>
  <si>
    <t>Kaldojat OÜ</t>
  </si>
  <si>
    <t>INdental OÜ</t>
  </si>
  <si>
    <t>Tõstamaa Hambaravi OÜ</t>
  </si>
  <si>
    <t>OÜ Südn</t>
  </si>
  <si>
    <t>Valident OÜ</t>
  </si>
  <si>
    <t>OÜ Valgustee</t>
  </si>
  <si>
    <t>DentalPro OÜ</t>
  </si>
  <si>
    <t>SupOrtho Hambaravi OÜ</t>
  </si>
  <si>
    <t>OÜ Asa Spa</t>
  </si>
  <si>
    <t>Emerald Medica Aire Põder</t>
  </si>
  <si>
    <t>SOLITUDE OÜ</t>
  </si>
  <si>
    <t>HeBA Clinic OÜ</t>
  </si>
  <si>
    <t>Sedapsi OÜ</t>
  </si>
  <si>
    <t>K-Tervishoid OÜ</t>
  </si>
  <si>
    <t>RRtervis OÜ</t>
  </si>
  <si>
    <t>Osaühing Renalis</t>
  </si>
  <si>
    <t>AS Tõrva Tervisekeskus</t>
  </si>
  <si>
    <t>Osaühing Estmedica</t>
  </si>
  <si>
    <t>Adams Kirurgia Grupp AS</t>
  </si>
  <si>
    <t>AS Arstikeskus Confido</t>
  </si>
  <si>
    <t>OÜ Nemesten</t>
  </si>
  <si>
    <t>OÜ Fratino</t>
  </si>
  <si>
    <t>Multimed OÜ</t>
  </si>
  <si>
    <t>Koduhospiits OÜ</t>
  </si>
  <si>
    <t>OÜ GetMed</t>
  </si>
  <si>
    <t>Chanua Ashkarkhil OÜ</t>
  </si>
  <si>
    <t>IK Radioloogia OÜ</t>
  </si>
  <si>
    <t>OÜ Antegenes</t>
  </si>
  <si>
    <t>OÜ MedTeenus</t>
  </si>
  <si>
    <t>osaühing Ortopeediakeskus</t>
  </si>
  <si>
    <t>osaühing Meirok</t>
  </si>
  <si>
    <t>osaühing Axis Pärnu</t>
  </si>
  <si>
    <t>osaühing VIOLAN</t>
  </si>
  <si>
    <t>OÜ KEMP</t>
  </si>
  <si>
    <t>Osaühing Esthetics</t>
  </si>
  <si>
    <t>AN4 THERAPY OÜ</t>
  </si>
  <si>
    <t>OÜ DP GRUPP</t>
  </si>
  <si>
    <t>O decus OÜ</t>
  </si>
  <si>
    <t>Faceline OÜ</t>
  </si>
  <si>
    <t>ALL TIME BEAUTY OÜ</t>
  </si>
  <si>
    <t>OÜ Médecine&amp;Esthétique</t>
  </si>
  <si>
    <t>Iluravi kabinet OÜ</t>
  </si>
  <si>
    <t>BeautyMe OÜ</t>
  </si>
  <si>
    <t>OÜ Gonsiori IK</t>
  </si>
  <si>
    <t>Skyline Ilukliinik OÜ</t>
  </si>
  <si>
    <t>Renalis Kliinikud OÜ</t>
  </si>
  <si>
    <t>Elora Keila Haigla AS</t>
  </si>
  <si>
    <t>Pihlakodu AS</t>
  </si>
  <si>
    <t>Elora Maardu Haigla AS</t>
  </si>
  <si>
    <t>HIIUVIIDE OÜ</t>
  </si>
  <si>
    <t>Esmed Töötervishoid OÜ</t>
  </si>
  <si>
    <t>Rosenthali Tervisekeskus OÜ</t>
  </si>
  <si>
    <t>APAM Hambakliinik OÜ</t>
  </si>
  <si>
    <t>ELGRAN OÜ</t>
  </si>
  <si>
    <t>AS Koeru Hooldekeskus</t>
  </si>
  <si>
    <t>Elora Hiiu Haigla AS</t>
  </si>
  <si>
    <t>Osaühing Androstar</t>
  </si>
  <si>
    <t>Seirekliinik OÜ</t>
  </si>
  <si>
    <t>Maarjamaa Kodud OÜ</t>
  </si>
  <si>
    <t>Tervis Teadmistest OÜ</t>
  </si>
  <si>
    <t>Dr Jakovlev OÜ</t>
  </si>
  <si>
    <t>Ramsu OÜ</t>
  </si>
  <si>
    <t>UltraSmile OÜ</t>
  </si>
  <si>
    <t>OÜ Terve Pere Arst</t>
  </si>
  <si>
    <t>Valkla Südamekodu OÜ</t>
  </si>
  <si>
    <t>Medira OÜ</t>
  </si>
  <si>
    <t>Medicum Taastusravi OÜ</t>
  </si>
  <si>
    <t>Skintest OÜ</t>
  </si>
  <si>
    <t>Kadrioru Hambakliinik OÜ</t>
  </si>
  <si>
    <t>Holdent Hambaravi OÜ</t>
  </si>
  <si>
    <t>Uus Laine Kliinik OÜ</t>
  </si>
  <si>
    <t>IluDent OÜ</t>
  </si>
  <si>
    <t>Rinomed OÜ</t>
  </si>
  <si>
    <t>Koduvisiit OÜ</t>
  </si>
  <si>
    <t>Koolitervishoiuteenus OÜ</t>
  </si>
  <si>
    <t>Perearst Piret Mets OÜ</t>
  </si>
  <si>
    <t>OÜ Perearst Airi Kasemägi</t>
  </si>
  <si>
    <t>Lääne-Nigula Perearstikeskus OÜ</t>
  </si>
  <si>
    <t>sihtasutus Aarike Hooldekeskus</t>
  </si>
  <si>
    <t>OÜ Iira Hooldekodu</t>
  </si>
  <si>
    <t>Minu Arst OÜ</t>
  </si>
  <si>
    <t>Endodent OÜ</t>
  </si>
  <si>
    <t>Dentalekliinik OÜ</t>
  </si>
  <si>
    <t>Vunder Ortodontia OÜ</t>
  </si>
  <si>
    <t>A.M.V.K. HOOLDUSTEENUS OÜ</t>
  </si>
  <si>
    <t>Dr. Vadim Abalmasov OÜ</t>
  </si>
  <si>
    <t>ÜLEMISTE KIRURGIAKLIINIK AS</t>
  </si>
  <si>
    <t>Vaimse Tervise Keskus OÜ</t>
  </si>
  <si>
    <t>ABC Med OÜ</t>
  </si>
  <si>
    <t>Newlook OÜ</t>
  </si>
  <si>
    <t>Flegado Õenduskeskus OÜ</t>
  </si>
  <si>
    <t>Novel Clinic AS</t>
  </si>
  <si>
    <t>SHL Osaühing</t>
  </si>
  <si>
    <t>OÜ TLR Clinic Invest</t>
  </si>
  <si>
    <t>Igor Svirgun OÜ</t>
  </si>
  <si>
    <t>OÜ Ataxia</t>
  </si>
  <si>
    <t>Beebi Koduõendus OÜ</t>
  </si>
  <si>
    <t>SuJu Kodu OÜ</t>
  </si>
  <si>
    <t>Kodusünnitusabi OÜ</t>
  </si>
  <si>
    <t>ProCon Medical OÜ</t>
  </si>
  <si>
    <t>Nõmme Tervisekeskus OÜ</t>
  </si>
  <si>
    <t>Perearst Mari Virula OÜ</t>
  </si>
  <si>
    <t>ITMLMED OÜ</t>
  </si>
  <si>
    <t>Loo Perearst OÜ</t>
  </si>
  <si>
    <t>Tursekeskus OÜ</t>
  </si>
  <si>
    <t>Osaühing Activitas</t>
  </si>
  <si>
    <t>Dental House Osaühing</t>
  </si>
  <si>
    <t>mittetulundusühing VAHTRA HOOLDEMAJA</t>
  </si>
  <si>
    <t>OÜ Constafi</t>
  </si>
  <si>
    <t>Aknekliinik OÜ</t>
  </si>
  <si>
    <t>Perearst Anu Jõemägi OÜ</t>
  </si>
  <si>
    <t>Max Dental OÜ</t>
  </si>
  <si>
    <t>Füsioterapeut Triin Koppelmann OÜ</t>
  </si>
  <si>
    <t>Osaühing Anglomer</t>
  </si>
  <si>
    <t>Füüsal OÜ</t>
  </si>
  <si>
    <t>OÜ Peetri Hooldekodu</t>
  </si>
  <si>
    <t>Hortus Medicus OÜ</t>
  </si>
  <si>
    <t>Udokotela OÜ</t>
  </si>
  <si>
    <t>Kõrve Füsioteraapia OÜ</t>
  </si>
  <si>
    <t>Osaühing VIKINGDIGI</t>
  </si>
  <si>
    <t>Hingelugu OÜ</t>
  </si>
  <si>
    <t>OÜ Logopeedilise Teraapia Keskus Kõnekoda</t>
  </si>
  <si>
    <t>Fysiokeskus OÜ</t>
  </si>
  <si>
    <t>Sõnapesa OÜ</t>
  </si>
  <si>
    <t>Psühhoteraapia ja Koolitus OÜ</t>
  </si>
  <si>
    <t>Rehabikeskus OÜ</t>
  </si>
  <si>
    <t>Certa Team OÜ</t>
  </si>
  <si>
    <t>Viimsi Logopeed OÜ</t>
  </si>
  <si>
    <t>Mardo Physiotherapy OÜ</t>
  </si>
  <si>
    <t>Laserkliinik OÜ</t>
  </si>
  <si>
    <t>OÜ Füsioteraapia Kliinik</t>
  </si>
  <si>
    <t>360 Dental OÜ</t>
  </si>
  <si>
    <t>GOVORUN OÜ</t>
  </si>
  <si>
    <t>Steliise Erakliinik OÜ</t>
  </si>
  <si>
    <t>Perearst Meeli Maripuu OÜ</t>
  </si>
  <si>
    <t>Serve OÜ</t>
  </si>
  <si>
    <t>Füsioteraapia kabinet OÜ</t>
  </si>
  <si>
    <t>Paide Südamekodu OÜ</t>
  </si>
  <si>
    <t>IBRO CAPITAL OÜ</t>
  </si>
  <si>
    <t>Tervishoiukulud 2024. aastal</t>
  </si>
  <si>
    <t>Meliva AS</t>
  </si>
  <si>
    <t>AS Vändra Õenduskodu</t>
  </si>
  <si>
    <t>IRINA ISSAJEVA</t>
  </si>
  <si>
    <t>Tervise Centrum OÜ</t>
  </si>
  <si>
    <t>LIIVIKA SELIN HAMBARAVI OÜ</t>
  </si>
  <si>
    <t>ILVES MEDISERVIS OÜ</t>
  </si>
  <si>
    <t>Kalveil OÜ</t>
  </si>
  <si>
    <t>SNV Invest OÜ</t>
  </si>
  <si>
    <t>Tchitchao Nammpoak OÜ</t>
  </si>
  <si>
    <t>Celvia CC AS</t>
  </si>
  <si>
    <t>Equitix OÜ</t>
  </si>
  <si>
    <t>iClinic OÜ</t>
  </si>
  <si>
    <t>Avalon Health OÜ</t>
  </si>
  <si>
    <t>Pärna Pansionaat</t>
  </si>
  <si>
    <t>LTAE OÜ</t>
  </si>
  <si>
    <t>ST.PeReKe OÜ</t>
  </si>
  <si>
    <t>Irina Kolk</t>
  </si>
  <si>
    <t>Novo Invest OÜ</t>
  </si>
  <si>
    <t>OÜ Kõhukliinik</t>
  </si>
  <si>
    <t>CalmMind OÜ</t>
  </si>
  <si>
    <t>Vital Element Therapy OÜ</t>
  </si>
  <si>
    <t>Kauris OÜ</t>
  </si>
  <si>
    <t>OÜ Paifys</t>
  </si>
  <si>
    <t>MediHelp OÜ</t>
  </si>
  <si>
    <t>Fysio OÜ</t>
  </si>
  <si>
    <t>PhysioX OÜ</t>
  </si>
  <si>
    <t>OÜ IVD MEDICA</t>
  </si>
  <si>
    <t>Happy Dental Invest OÜ</t>
  </si>
  <si>
    <t>Sütiste hambakliinik OÜ</t>
  </si>
  <si>
    <t>Lahe Tervis OÜ</t>
  </si>
  <si>
    <t>MoMed SkinCare OÜ</t>
  </si>
  <si>
    <t>Neomind OÜ</t>
  </si>
  <si>
    <t>Kõne- ja kommunikatsiooniteraapia keskus OÜ</t>
  </si>
  <si>
    <t>Viljandi Hoolekandekeskus</t>
  </si>
  <si>
    <t>SILKDERM OÜ</t>
  </si>
  <si>
    <t>Kaja Ruhno Füsioteraapia OÜ</t>
  </si>
  <si>
    <t>OÜ Ennetuskliinik</t>
  </si>
  <si>
    <t>Cara Health OÜ</t>
  </si>
  <si>
    <t>OÜ Müokliinik</t>
  </si>
  <si>
    <t>Teraapiakeskus OÜ</t>
  </si>
  <si>
    <t>Oma tervis OÜ</t>
  </si>
  <si>
    <t>OÜ Virumaa Tugiteenused</t>
  </si>
  <si>
    <t>Setomaa Hooldekodu</t>
  </si>
  <si>
    <t>Sirelka kõneravi OÜ</t>
  </si>
  <si>
    <t>Tervisealused OÜ</t>
  </si>
  <si>
    <t>WhiteAndPink OÜ</t>
  </si>
  <si>
    <t>ReMed Füsioteraapia OÜ</t>
  </si>
  <si>
    <t>Päevasaare Perearst OÜ</t>
  </si>
  <si>
    <t>KS MED OÜ</t>
  </si>
  <si>
    <t>OÜ LUNATUM</t>
  </si>
  <si>
    <t>Neurorehabilitatsioon OÜ</t>
  </si>
  <si>
    <t>Mind Hacks OÜ</t>
  </si>
  <si>
    <t>Pirita Kliinik OÜ</t>
  </si>
  <si>
    <t>Juvenis OÜ</t>
  </si>
  <si>
    <t>Hiiumaa Tervisekeskus OÜ</t>
  </si>
  <si>
    <t>OÜ NamiFT</t>
  </si>
  <si>
    <t>MalGen OÜ</t>
  </si>
  <si>
    <t>Tamme Tervisekeskus OÜ</t>
  </si>
  <si>
    <t>OÜ Maarjamaja</t>
  </si>
  <si>
    <t>TK Õendus OÜ</t>
  </si>
  <si>
    <t>2K Füsioteraapia OÜ</t>
  </si>
  <si>
    <t>Allik OÜ</t>
  </si>
  <si>
    <t>Peaasjad OÜ</t>
  </si>
  <si>
    <t>Prudens OÜ</t>
  </si>
  <si>
    <t>OÜ Agito</t>
  </si>
  <si>
    <t>Fitness Medical Center OÜ</t>
  </si>
  <si>
    <t>Psühholoog Ada Alliksoo OÜ</t>
  </si>
  <si>
    <t>Liikuv Laps OÜ</t>
  </si>
  <si>
    <t>Glossom OÜ</t>
  </si>
  <si>
    <t>Dr. Dennis Clinic OÜ</t>
  </si>
  <si>
    <t>Reakt Füsioteraapia OÜ</t>
  </si>
  <si>
    <t>Ross Füsioteraapia OÜ</t>
  </si>
  <si>
    <t>OÜ Lätt FT</t>
  </si>
  <si>
    <t>Psühhoteraapia Keskus OÜ</t>
  </si>
  <si>
    <t>OÜ Lullabed Center</t>
  </si>
  <si>
    <t>osaühing UKU-MÄRT MÄTAS</t>
  </si>
  <si>
    <t>Kodufüsioteraapia OÜ</t>
  </si>
  <si>
    <t>Granthree OÜ</t>
  </si>
  <si>
    <t>Nura OÜ</t>
  </si>
  <si>
    <t>Varajase Kaasamise Keskus OÜ</t>
  </si>
  <si>
    <t>OÜ Indsalu</t>
  </si>
  <si>
    <t>Tartu Tervise Heaks OÜ</t>
  </si>
  <si>
    <t>NeuroFysio OÜ</t>
  </si>
  <si>
    <t>Verbum Grupp OÜ</t>
  </si>
  <si>
    <t>MEDPA OÜ</t>
  </si>
  <si>
    <t>Kodufüsioterapeut OÜ</t>
  </si>
  <si>
    <t>Esteetiline meditsiin OÜ</t>
  </si>
  <si>
    <t>Cranfeld Clinic OÜ</t>
  </si>
  <si>
    <t>Monmediq OÜ</t>
  </si>
  <si>
    <t>LuxMedicus OÜ</t>
  </si>
  <si>
    <t>LAPSSI OÜ</t>
  </si>
  <si>
    <t>Logopeediline abi OÜ</t>
  </si>
  <si>
    <t>Puusad Lahti OÜ</t>
  </si>
  <si>
    <t>Liisu Teraapiatuba OÜ</t>
  </si>
  <si>
    <t>OÜ Füsioterapeut Rando Maamägi</t>
  </si>
  <si>
    <t>Füsiopesa OÜ</t>
  </si>
  <si>
    <t>Spordifüsioteraapia OÜ</t>
  </si>
  <si>
    <t>OÜ Keila Teraapiakeskus</t>
  </si>
  <si>
    <t>DT Füsioteraapia OÜ</t>
  </si>
  <si>
    <t>Tervisepai OÜ</t>
  </si>
  <si>
    <t>Füsiogiid OÜ</t>
  </si>
  <si>
    <t>Sativum OÜ</t>
  </si>
  <si>
    <t>Krislin Palm Õendusabi OÜ</t>
  </si>
  <si>
    <t>SeniorPlus Kodud OÜ</t>
  </si>
  <si>
    <t>Talvik OÜ</t>
  </si>
  <si>
    <t>OÜ ProBono</t>
  </si>
  <si>
    <t>Rapla Psühholoogid OÜ</t>
  </si>
  <si>
    <t>Warmaid TÜ</t>
  </si>
  <si>
    <t>Nissi Perearstikeskus OÜ</t>
  </si>
  <si>
    <t>Meelespean OÜ</t>
  </si>
  <si>
    <t>OÜ RehabRoom</t>
  </si>
  <si>
    <t>OÜ Kristi Esperk Erapraksis</t>
  </si>
  <si>
    <t>OrthoFlex OÜ</t>
  </si>
  <si>
    <t>Sonin Hambaravi OÜ</t>
  </si>
  <si>
    <t>SmilePro OÜ</t>
  </si>
  <si>
    <t>TerviseKuld OÜ</t>
  </si>
  <si>
    <t>Fysioravi OÜ</t>
  </si>
  <si>
    <t>Liikumistervis OÜ</t>
  </si>
  <si>
    <t>OÜ Kognitiivse ja Käitumisteraapia Keskus</t>
  </si>
  <si>
    <t>StarMedical OÜ</t>
  </si>
  <si>
    <t>OÜ Pariisi Erihoolduskeskus</t>
  </si>
  <si>
    <t>Laureli Grupp OÜ</t>
  </si>
  <si>
    <t>ForKids OÜ</t>
  </si>
  <si>
    <t>Wellness Innovation Hub OÜ</t>
  </si>
  <si>
    <t>Sütiste Silmakeskus OÜ</t>
  </si>
  <si>
    <t>OÜ Fysioruum</t>
  </si>
  <si>
    <t>Luga Füsioteraapia OÜ</t>
  </si>
  <si>
    <t>Keharavi OÜ</t>
  </si>
  <si>
    <t>OÜ Cerveau</t>
  </si>
  <si>
    <t>PRAEGRESSUS OÜ</t>
  </si>
  <si>
    <t>FTHALL OÜ</t>
  </si>
  <si>
    <t>Allikas koduõde OÜ</t>
  </si>
  <si>
    <t>Laurik Konsultatsioonid OÜ</t>
  </si>
  <si>
    <t>Vanalinna Teraapiakeskus OÜ</t>
  </si>
  <si>
    <t>Pilus OÜ</t>
  </si>
  <si>
    <t>Samm-sammult Füsioteraapia OÜ</t>
  </si>
  <si>
    <t>Füsioterapeut Bianca Crasmaru OÜ</t>
  </si>
  <si>
    <t>Pärnu Silmaarstid OÜ</t>
  </si>
  <si>
    <t>Loomulik Sünnitus OÜ</t>
  </si>
  <si>
    <t>Perearst Tiina Saar OÜ</t>
  </si>
  <si>
    <t>OÜ Mustimets Füsioteraapia</t>
  </si>
  <si>
    <t>Füsiostuudio OÜ</t>
  </si>
  <si>
    <t>Laste hindamine OÜ</t>
  </si>
  <si>
    <t>Tartu Südamekodu OÜ</t>
  </si>
  <si>
    <t>Perearst Merle Jakobson OÜ</t>
  </si>
  <si>
    <t>InDent OÜ</t>
  </si>
  <si>
    <t>Med4U Perearstikeskus OÜ</t>
  </si>
  <si>
    <t>Ülemiste Vaimse Tervise Kliinik OÜ</t>
  </si>
  <si>
    <t>SmileArt OÜ</t>
  </si>
  <si>
    <t>Tmed OÜ</t>
  </si>
  <si>
    <t>Mind Nurture OÜ</t>
  </si>
  <si>
    <t>Dermis Clinic OÜ</t>
  </si>
  <si>
    <t>KI Therapy OÜ</t>
  </si>
  <si>
    <t>Teadvelolu Keskus OÜ</t>
  </si>
  <si>
    <t>MindCare OÜ</t>
  </si>
  <si>
    <t>Osaühing Sireton</t>
  </si>
  <si>
    <t>Sandra OÜ</t>
  </si>
  <si>
    <t>Tantsufüsio OÜ</t>
  </si>
  <si>
    <t>Herje Füsioteraapia OÜ</t>
  </si>
  <si>
    <t>Eho Clinic OÜ</t>
  </si>
  <si>
    <t>OÜ Perearst Kongo</t>
  </si>
  <si>
    <t>MedReport OÜ</t>
  </si>
  <si>
    <t>Foothealth OÜ</t>
  </si>
  <si>
    <t>Logopeedipunkt OÜ</t>
  </si>
  <si>
    <t>Digipraksis OÜ</t>
  </si>
  <si>
    <t>Optimistic OÜ</t>
  </si>
  <si>
    <t>Marena Tugikeskus OÜ</t>
  </si>
  <si>
    <t>AKERSONI OÜ</t>
  </si>
  <si>
    <t>Perearst Eveli Parveots OÜ</t>
  </si>
  <si>
    <t>Perearst Vitik OÜ</t>
  </si>
  <si>
    <t>Plastic Surgery OÜ</t>
  </si>
  <si>
    <t>Sinu Füsio OÜ</t>
  </si>
  <si>
    <t>Perearst Julia Järveküla OÜ</t>
  </si>
  <si>
    <t>I.V. Tervis OÜ</t>
  </si>
  <si>
    <t>Fysiobuss OÜ</t>
  </si>
  <si>
    <t>esmaabi OÜ</t>
  </si>
  <si>
    <t>Heal Kliinik OÜ</t>
  </si>
  <si>
    <t>TIMSmail OÜ</t>
  </si>
  <si>
    <t>RJ Medica OÜ</t>
  </si>
  <si>
    <t>Skeletal OÜ</t>
  </si>
  <si>
    <t>MC Med OÜ</t>
  </si>
  <si>
    <t>MediLink OÜ</t>
  </si>
  <si>
    <t>Eesti Eriarst OÜ</t>
  </si>
  <si>
    <t>ORL Haldus OÜ</t>
  </si>
  <si>
    <t>OÜ InvMed KK</t>
  </si>
  <si>
    <t>GOclinic OÜ</t>
  </si>
  <si>
    <t>Õendushooldus OÜ</t>
  </si>
  <si>
    <t>Mägidoktor OÜ</t>
  </si>
  <si>
    <t>OÜ Tervisetera</t>
  </si>
  <si>
    <t>Vinni Arst OÜ</t>
  </si>
  <si>
    <t>Ilukirurgia OÜ</t>
  </si>
  <si>
    <t>Hanno Tikkerbär OÜ</t>
  </si>
  <si>
    <t>Ortosand OÜ</t>
  </si>
  <si>
    <t>P&amp;P Ortodontia OÜ</t>
  </si>
  <si>
    <t>OÜ Fillings &amp; Feelings</t>
  </si>
  <si>
    <t>HP 2024</t>
  </si>
  <si>
    <t>covid19+A/Bgripp testid</t>
  </si>
  <si>
    <t>käsimüügiravimid</t>
  </si>
  <si>
    <t>haavaplaastrid</t>
  </si>
  <si>
    <t>Tervisetõendid</t>
  </si>
  <si>
    <t>Hambaravi</t>
  </si>
  <si>
    <t>Retseptiravimid</t>
  </si>
  <si>
    <t xml:space="preserve">Käsimüügiravimid </t>
  </si>
  <si>
    <t>Med.tarvikud</t>
  </si>
  <si>
    <t>Prillid</t>
  </si>
  <si>
    <t>Med. inventar</t>
  </si>
  <si>
    <t>Vaktsiinid</t>
  </si>
  <si>
    <t>Töötervishoid</t>
  </si>
  <si>
    <t>Meliva on lisatud HP koodiga 3.2 (TTO liigitustes on Meliva kahe koodiga - 3.2 ja 3.4)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</si>
</sst>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MS Sans Serif"/>
      <family val="2"/>
      <charset val="186"/>
    </font>
    <font>
      <sz val="11"/>
      <name val="Calibri"/>
      <family val="2"/>
      <charset val="186"/>
      <scheme val="minor"/>
    </font>
    <font>
      <sz val="11"/>
      <color theme="1"/>
      <name val="Tahoma"/>
      <family val="2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B05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FCD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20" fillId="0" borderId="0"/>
    <xf numFmtId="0" fontId="22" fillId="0" borderId="0"/>
    <xf numFmtId="0" fontId="23" fillId="0" borderId="0" applyFill="0" applyProtection="0"/>
    <xf numFmtId="0" fontId="4" fillId="0" borderId="0"/>
  </cellStyleXfs>
  <cellXfs count="95">
    <xf numFmtId="0" fontId="0" fillId="0" borderId="0" xfId="0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/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center" textRotation="90" wrapText="1"/>
    </xf>
    <xf numFmtId="0" fontId="8" fillId="2" borderId="1" xfId="0" applyFont="1" applyFill="1" applyBorder="1" applyAlignment="1">
      <alignment horizontal="center"/>
    </xf>
    <xf numFmtId="0" fontId="0" fillId="0" borderId="1" xfId="0" applyBorder="1"/>
    <xf numFmtId="0" fontId="14" fillId="0" borderId="0" xfId="0" applyFont="1"/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textRotation="90" wrapText="1"/>
    </xf>
    <xf numFmtId="0" fontId="15" fillId="4" borderId="1" xfId="0" applyFont="1" applyFill="1" applyBorder="1" applyAlignment="1">
      <alignment horizontal="center" textRotation="90" wrapText="1"/>
    </xf>
    <xf numFmtId="0" fontId="0" fillId="3" borderId="3" xfId="0" applyFill="1" applyBorder="1"/>
    <xf numFmtId="0" fontId="0" fillId="3" borderId="4" xfId="0" applyFill="1" applyBorder="1"/>
    <xf numFmtId="0" fontId="15" fillId="5" borderId="1" xfId="0" applyFont="1" applyFill="1" applyBorder="1" applyAlignment="1">
      <alignment horizontal="center" textRotation="90" wrapText="1"/>
    </xf>
    <xf numFmtId="0" fontId="17" fillId="0" borderId="0" xfId="0" applyFont="1"/>
    <xf numFmtId="0" fontId="15" fillId="4" borderId="1" xfId="0" applyFont="1" applyFill="1" applyBorder="1" applyAlignment="1">
      <alignment horizontal="left" wrapText="1"/>
    </xf>
    <xf numFmtId="0" fontId="15" fillId="4" borderId="1" xfId="0" applyFont="1" applyFill="1" applyBorder="1" applyAlignment="1">
      <alignment horizontal="left" wrapText="1" indent="4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8" fillId="0" borderId="0" xfId="0" applyFont="1"/>
    <xf numFmtId="0" fontId="11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6" fillId="3" borderId="2" xfId="0" applyFont="1" applyFill="1" applyBorder="1"/>
    <xf numFmtId="0" fontId="19" fillId="0" borderId="0" xfId="0" applyFont="1"/>
    <xf numFmtId="0" fontId="0" fillId="6" borderId="1" xfId="0" applyFill="1" applyBorder="1" applyProtection="1">
      <protection locked="0"/>
    </xf>
    <xf numFmtId="0" fontId="21" fillId="8" borderId="0" xfId="2" applyFont="1" applyFill="1" applyAlignment="1">
      <alignment horizontal="center"/>
    </xf>
    <xf numFmtId="0" fontId="21" fillId="7" borderId="0" xfId="2" applyFont="1" applyFill="1" applyAlignment="1">
      <alignment horizontal="center"/>
    </xf>
    <xf numFmtId="0" fontId="21" fillId="6" borderId="0" xfId="2" applyFont="1" applyFill="1" applyAlignment="1">
      <alignment horizontal="center"/>
    </xf>
    <xf numFmtId="0" fontId="21" fillId="5" borderId="0" xfId="2" applyFont="1" applyFill="1" applyAlignment="1">
      <alignment horizontal="center"/>
    </xf>
    <xf numFmtId="0" fontId="21" fillId="3" borderId="0" xfId="2" applyFont="1" applyFill="1" applyAlignment="1">
      <alignment horizontal="center"/>
    </xf>
    <xf numFmtId="0" fontId="21" fillId="10" borderId="0" xfId="2" applyFont="1" applyFill="1" applyAlignment="1">
      <alignment horizontal="center"/>
    </xf>
    <xf numFmtId="0" fontId="21" fillId="11" borderId="0" xfId="2" applyFont="1" applyFill="1" applyAlignment="1">
      <alignment horizontal="center"/>
    </xf>
    <xf numFmtId="0" fontId="21" fillId="9" borderId="0" xfId="2" applyFont="1" applyFill="1" applyAlignment="1">
      <alignment horizontal="center"/>
    </xf>
    <xf numFmtId="0" fontId="21" fillId="6" borderId="0" xfId="0" applyFont="1" applyFill="1" applyAlignment="1">
      <alignment horizontal="center"/>
    </xf>
    <xf numFmtId="0" fontId="11" fillId="0" borderId="0" xfId="0" applyFont="1"/>
    <xf numFmtId="0" fontId="21" fillId="0" borderId="0" xfId="1" applyFont="1"/>
    <xf numFmtId="0" fontId="5" fillId="9" borderId="0" xfId="0" applyFont="1" applyFill="1" applyAlignment="1">
      <alignment horizontal="center"/>
    </xf>
    <xf numFmtId="0" fontId="5" fillId="5" borderId="0" xfId="0" applyFont="1" applyFill="1" applyAlignment="1">
      <alignment horizontal="center" vertical="top" wrapText="1"/>
    </xf>
    <xf numFmtId="0" fontId="25" fillId="0" borderId="0" xfId="1" applyFont="1"/>
    <xf numFmtId="0" fontId="26" fillId="0" borderId="0" xfId="0" applyFont="1"/>
    <xf numFmtId="0" fontId="24" fillId="0" borderId="0" xfId="0" applyFont="1"/>
    <xf numFmtId="0" fontId="27" fillId="0" borderId="1" xfId="0" applyFont="1" applyBorder="1"/>
    <xf numFmtId="0" fontId="27" fillId="6" borderId="1" xfId="0" applyFont="1" applyFill="1" applyBorder="1" applyProtection="1">
      <protection locked="0"/>
    </xf>
    <xf numFmtId="0" fontId="0" fillId="0" borderId="0" xfId="0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/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center" textRotation="90" wrapText="1"/>
    </xf>
    <xf numFmtId="0" fontId="8" fillId="2" borderId="1" xfId="0" applyFont="1" applyFill="1" applyBorder="1" applyAlignment="1">
      <alignment horizontal="center"/>
    </xf>
    <xf numFmtId="0" fontId="0" fillId="0" borderId="1" xfId="0" applyBorder="1"/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textRotation="90" wrapText="1"/>
    </xf>
    <xf numFmtId="0" fontId="15" fillId="4" borderId="1" xfId="0" applyFont="1" applyFill="1" applyBorder="1" applyAlignment="1">
      <alignment horizontal="center" textRotation="90" wrapText="1"/>
    </xf>
    <xf numFmtId="0" fontId="0" fillId="3" borderId="3" xfId="0" applyFill="1" applyBorder="1"/>
    <xf numFmtId="0" fontId="0" fillId="3" borderId="4" xfId="0" applyFill="1" applyBorder="1"/>
    <xf numFmtId="0" fontId="15" fillId="5" borderId="1" xfId="0" applyFont="1" applyFill="1" applyBorder="1" applyAlignment="1">
      <alignment horizontal="center" textRotation="90" wrapText="1"/>
    </xf>
    <xf numFmtId="0" fontId="17" fillId="0" borderId="0" xfId="0" applyFont="1"/>
    <xf numFmtId="0" fontId="15" fillId="4" borderId="1" xfId="0" applyFont="1" applyFill="1" applyBorder="1" applyAlignment="1">
      <alignment horizontal="left" wrapText="1"/>
    </xf>
    <xf numFmtId="0" fontId="15" fillId="4" borderId="1" xfId="0" applyFont="1" applyFill="1" applyBorder="1" applyAlignment="1">
      <alignment horizontal="left" wrapText="1" indent="4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7" fillId="2" borderId="1" xfId="0" applyFont="1" applyFill="1" applyBorder="1" applyAlignment="1">
      <alignment horizontal="center" vertical="center" wrapText="1"/>
    </xf>
    <xf numFmtId="0" fontId="11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4" fillId="3" borderId="2" xfId="0" applyFont="1" applyFill="1" applyBorder="1"/>
    <xf numFmtId="0" fontId="19" fillId="0" borderId="0" xfId="0" applyFont="1"/>
    <xf numFmtId="0" fontId="0" fillId="6" borderId="1" xfId="0" applyFill="1" applyBorder="1" applyProtection="1">
      <protection locked="0"/>
    </xf>
    <xf numFmtId="0" fontId="11" fillId="0" borderId="0" xfId="0" applyFont="1"/>
    <xf numFmtId="4" fontId="0" fillId="0" borderId="0" xfId="0" applyNumberFormat="1"/>
    <xf numFmtId="4" fontId="0" fillId="6" borderId="4" xfId="0" applyNumberFormat="1" applyFill="1" applyBorder="1"/>
    <xf numFmtId="4" fontId="0" fillId="3" borderId="3" xfId="0" applyNumberFormat="1" applyFill="1" applyBorder="1"/>
    <xf numFmtId="4" fontId="8" fillId="2" borderId="1" xfId="0" applyNumberFormat="1" applyFont="1" applyFill="1" applyBorder="1" applyAlignment="1">
      <alignment horizontal="center"/>
    </xf>
    <xf numFmtId="4" fontId="15" fillId="3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textRotation="90" wrapText="1"/>
    </xf>
    <xf numFmtId="4" fontId="15" fillId="3" borderId="1" xfId="0" applyNumberFormat="1" applyFont="1" applyFill="1" applyBorder="1" applyAlignment="1">
      <alignment horizontal="center" textRotation="90" wrapText="1"/>
    </xf>
    <xf numFmtId="4" fontId="0" fillId="0" borderId="1" xfId="0" applyNumberFormat="1" applyBorder="1"/>
    <xf numFmtId="4" fontId="0" fillId="6" borderId="1" xfId="0" applyNumberFormat="1" applyFill="1" applyBorder="1" applyProtection="1">
      <protection locked="0"/>
    </xf>
    <xf numFmtId="0" fontId="3" fillId="3" borderId="2" xfId="0" applyFont="1" applyFill="1" applyBorder="1"/>
    <xf numFmtId="0" fontId="2" fillId="3" borderId="2" xfId="0" applyFont="1" applyFill="1" applyBorder="1"/>
    <xf numFmtId="2" fontId="0" fillId="6" borderId="1" xfId="0" applyNumberFormat="1" applyFill="1" applyBorder="1" applyProtection="1">
      <protection locked="0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/>
    </xf>
  </cellXfs>
  <cellStyles count="6">
    <cellStyle name="Normal" xfId="0" builtinId="0"/>
    <cellStyle name="Normal 12" xfId="3"/>
    <cellStyle name="Normal 14" xfId="2"/>
    <cellStyle name="Normal 19" xfId="4"/>
    <cellStyle name="Normal 2" xfId="1"/>
    <cellStyle name="Normal 2 2" xfId="5"/>
  </cellStyles>
  <dxfs count="0"/>
  <tableStyles count="0" defaultTableStyle="TableStyleMedium9" defaultPivotStyle="PivotStyleLight16"/>
  <colors>
    <mruColors>
      <color rgb="FFF5FC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54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54" sqref="K53:K54"/>
    </sheetView>
  </sheetViews>
  <sheetFormatPr defaultRowHeight="14.5"/>
  <cols>
    <col min="1" max="1" width="34.26953125" customWidth="1"/>
    <col min="2" max="2" width="7.7265625" customWidth="1"/>
    <col min="3" max="3" width="9.36328125" customWidth="1"/>
    <col min="4" max="29" width="7.7265625" customWidth="1"/>
    <col min="30" max="30" width="19.453125" customWidth="1"/>
  </cols>
  <sheetData>
    <row r="1" spans="1:30" ht="18.5">
      <c r="A1" s="30" t="s">
        <v>1876</v>
      </c>
      <c r="B1" s="41"/>
    </row>
    <row r="2" spans="1:30">
      <c r="A2" s="26" t="s">
        <v>138</v>
      </c>
      <c r="B2" s="27"/>
      <c r="C2" s="28"/>
      <c r="D2" s="29" t="s">
        <v>303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>
      <c r="A3" s="92" t="s">
        <v>300</v>
      </c>
      <c r="B3" s="94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1300</v>
      </c>
      <c r="Q3" s="12" t="s">
        <v>1301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>
      <c r="A4" s="93"/>
      <c r="B4" s="94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302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1303</v>
      </c>
      <c r="Q4" s="14" t="s">
        <v>1302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>
      <c r="A5" s="1" t="s">
        <v>2</v>
      </c>
      <c r="B5" s="2" t="s">
        <v>3</v>
      </c>
      <c r="C5" s="10">
        <f>D5+L5+M5+S5+W5+Z5+AA5+AB5+AC5</f>
        <v>1025.2249999999999</v>
      </c>
      <c r="D5" s="10">
        <f>E5+J5+K5</f>
        <v>328.529</v>
      </c>
      <c r="E5" s="10">
        <f>SUM(F5:I5)</f>
        <v>327.94400000000002</v>
      </c>
      <c r="F5" s="10">
        <f>F6+F7+F8+F12</f>
        <v>146.59800000000001</v>
      </c>
      <c r="G5" s="10">
        <f t="shared" ref="G5:L5" si="0">G6+G7+G8+G12</f>
        <v>61.832000000000001</v>
      </c>
      <c r="H5" s="10">
        <f t="shared" si="0"/>
        <v>119.313</v>
      </c>
      <c r="I5" s="10">
        <f t="shared" si="0"/>
        <v>0.20100000000000001</v>
      </c>
      <c r="J5" s="10">
        <f t="shared" si="0"/>
        <v>0.58499999999999996</v>
      </c>
      <c r="K5" s="10">
        <f t="shared" si="0"/>
        <v>0</v>
      </c>
      <c r="L5" s="10">
        <f t="shared" si="0"/>
        <v>0</v>
      </c>
      <c r="M5" s="10">
        <f>N5+O5+P5+Q5+R5</f>
        <v>350.61199999999997</v>
      </c>
      <c r="N5" s="10">
        <f t="shared" ref="N5:R5" si="1">N6+N7+N8+N12</f>
        <v>9.3079999999999998</v>
      </c>
      <c r="O5" s="10">
        <f t="shared" si="1"/>
        <v>278.59799999999996</v>
      </c>
      <c r="P5" s="10">
        <f t="shared" si="1"/>
        <v>32.299999999999997</v>
      </c>
      <c r="Q5" s="10">
        <f t="shared" si="1"/>
        <v>30.405999999999999</v>
      </c>
      <c r="R5" s="10">
        <f t="shared" si="1"/>
        <v>0</v>
      </c>
      <c r="S5" s="10">
        <f>T5+U5+V5</f>
        <v>0</v>
      </c>
      <c r="T5" s="10">
        <f t="shared" ref="T5:V5" si="2">T6+T7+T8+T12</f>
        <v>0</v>
      </c>
      <c r="U5" s="10">
        <f t="shared" si="2"/>
        <v>0</v>
      </c>
      <c r="V5" s="10">
        <f t="shared" si="2"/>
        <v>0</v>
      </c>
      <c r="W5" s="10">
        <f>X5+Y5</f>
        <v>0</v>
      </c>
      <c r="X5" s="10">
        <f t="shared" ref="X5:AC5" si="3">X6+X7+X8+X12</f>
        <v>0</v>
      </c>
      <c r="Y5" s="10">
        <f t="shared" si="3"/>
        <v>0</v>
      </c>
      <c r="Z5" s="10">
        <f t="shared" si="3"/>
        <v>0</v>
      </c>
      <c r="AA5" s="10">
        <f t="shared" si="3"/>
        <v>0</v>
      </c>
      <c r="AB5" s="10">
        <f t="shared" si="3"/>
        <v>346.084</v>
      </c>
      <c r="AC5" s="10">
        <f t="shared" si="3"/>
        <v>0</v>
      </c>
      <c r="AD5" s="31"/>
    </row>
    <row r="6" spans="1:30">
      <c r="A6" s="3" t="s">
        <v>4</v>
      </c>
      <c r="B6" s="4" t="s">
        <v>5</v>
      </c>
      <c r="C6" s="10">
        <f t="shared" ref="C6:C46" si="4">D6+L6+M6+S6+W6+Z6+AA6+AB6+AC6</f>
        <v>0</v>
      </c>
      <c r="D6" s="10">
        <f t="shared" ref="D6:D45" si="5">E6+J6+K6</f>
        <v>0</v>
      </c>
      <c r="E6" s="10">
        <f>SUM(F6:I6)</f>
        <v>0</v>
      </c>
      <c r="F6" s="31">
        <f>KV!F6+KL!F6+KRA!F6+ESM!F6+KAM!F6</f>
        <v>0</v>
      </c>
      <c r="G6" s="78">
        <f>KV!G6+KL!G6+KRA!G6+ESM!G6+KAM!G6</f>
        <v>0</v>
      </c>
      <c r="H6" s="78">
        <f>KV!H6+KL!H6+KRA!H6+ESM!H6+KAM!H6</f>
        <v>0</v>
      </c>
      <c r="I6" s="78">
        <f>KV!I6+KL!I6+KRA!I6+ESM!I6+KAM!I6</f>
        <v>0</v>
      </c>
      <c r="J6" s="78">
        <f>KV!J6+KL!J6+KRA!J6+ESM!J6+KAM!J6</f>
        <v>0</v>
      </c>
      <c r="K6" s="78">
        <f>KV!K6+KL!K6+KRA!K6+ESM!K6+KAM!K6</f>
        <v>0</v>
      </c>
      <c r="L6" s="78">
        <f>KV!L6+KL!L6+KRA!L6+ESM!L6+KAM!L6</f>
        <v>0</v>
      </c>
      <c r="M6" s="10">
        <f t="shared" ref="M6:M46" si="6">N6+O6+P6+Q6+R6</f>
        <v>0</v>
      </c>
      <c r="N6" s="78">
        <f>KV!N6+KL!N6+KRA!N6+ESM!N6+KAM!N6</f>
        <v>0</v>
      </c>
      <c r="O6" s="78">
        <f>KV!O6+KL!O6+KRA!O6+ESM!O6+KAM!O6</f>
        <v>0</v>
      </c>
      <c r="P6" s="78">
        <f>KV!P6+KL!P6+KRA!P6+ESM!P6+KAM!P6</f>
        <v>0</v>
      </c>
      <c r="Q6" s="78">
        <f>KV!Q6+KL!Q6+KRA!Q6+ESM!Q6+KAM!Q6</f>
        <v>0</v>
      </c>
      <c r="R6" s="78">
        <f>KV!R6+KL!R6+KRA!R6+ESM!R6+KAM!R6</f>
        <v>0</v>
      </c>
      <c r="S6" s="10">
        <f>T6+U6+V6</f>
        <v>0</v>
      </c>
      <c r="T6" s="78">
        <f>KV!T6+KL!T6+KRA!T6+ESM!T6+KAM!T6</f>
        <v>0</v>
      </c>
      <c r="U6" s="78">
        <f>KV!U6+KL!U6+KRA!U6+ESM!U6+KAM!U6</f>
        <v>0</v>
      </c>
      <c r="V6" s="78">
        <f>KV!V6+KL!V6+KRA!V6+ESM!V6+KAM!V6</f>
        <v>0</v>
      </c>
      <c r="W6" s="10">
        <f>X6+Y6</f>
        <v>0</v>
      </c>
      <c r="X6" s="78">
        <f>KV!X6+KL!X6+KRA!X6+ESM!X6+KAM!X6</f>
        <v>0</v>
      </c>
      <c r="Y6" s="78">
        <f>KV!Y6+KL!Y6+KRA!Y6+ESM!Y6+KAM!Y6</f>
        <v>0</v>
      </c>
      <c r="Z6" s="78">
        <f>KV!Z6+KL!Z6+KRA!Z6+ESM!Z6+KAM!Z6</f>
        <v>0</v>
      </c>
      <c r="AA6" s="78">
        <f>KV!AA6+KL!AA6+KRA!AA6+ESM!AA6+KAM!AA6</f>
        <v>0</v>
      </c>
      <c r="AB6" s="78">
        <f>KV!AB6+KL!AB6+KRA!AB6+ESM!AB6+KAM!AB6</f>
        <v>0</v>
      </c>
      <c r="AC6" s="78">
        <f>KV!AC6+KL!AC6+KRA!AC6+ESM!AC6+KAM!AC6</f>
        <v>0</v>
      </c>
      <c r="AD6" s="31"/>
    </row>
    <row r="7" spans="1:30">
      <c r="A7" s="3" t="s">
        <v>6</v>
      </c>
      <c r="B7" s="4" t="s">
        <v>7</v>
      </c>
      <c r="C7" s="10">
        <f t="shared" si="4"/>
        <v>53.695</v>
      </c>
      <c r="D7" s="10">
        <f t="shared" si="5"/>
        <v>0</v>
      </c>
      <c r="E7" s="10">
        <f t="shared" ref="E7:E45" si="7">SUM(F7:I7)</f>
        <v>0</v>
      </c>
      <c r="F7" s="78">
        <f>KV!F7+KL!F7+KRA!F7+ESM!F7+KAM!F7</f>
        <v>0</v>
      </c>
      <c r="G7" s="78">
        <f>KV!G7+KL!G7+KRA!G7+ESM!G7+KAM!G7</f>
        <v>0</v>
      </c>
      <c r="H7" s="78">
        <f>KV!H7+KL!H7+KRA!H7+ESM!H7+KAM!H7</f>
        <v>0</v>
      </c>
      <c r="I7" s="78">
        <f>KV!I7+KL!I7+KRA!I7+ESM!I7+KAM!I7</f>
        <v>0</v>
      </c>
      <c r="J7" s="78">
        <f>KV!J7+KL!J7+KRA!J7+ESM!J7+KAM!J7</f>
        <v>0</v>
      </c>
      <c r="K7" s="78">
        <f>KV!K7+KL!K7+KRA!K7+ESM!K7+KAM!K7</f>
        <v>0</v>
      </c>
      <c r="L7" s="78">
        <f>KV!L7+KL!L7+KRA!L7+ESM!L7+KAM!L7</f>
        <v>0</v>
      </c>
      <c r="M7" s="10">
        <f t="shared" si="6"/>
        <v>1.5</v>
      </c>
      <c r="N7" s="78">
        <f>KV!N7+KL!N7+KRA!N7+ESM!N7+KAM!N7</f>
        <v>0</v>
      </c>
      <c r="O7" s="78">
        <f>KV!O7+KL!O7+KRA!O7+ESM!O7+KAM!O7</f>
        <v>0</v>
      </c>
      <c r="P7" s="78">
        <f>KV!P7+KL!P7+KRA!P7+ESM!P7+KAM!P7</f>
        <v>0</v>
      </c>
      <c r="Q7" s="78">
        <f>KV!Q7+KL!Q7+KRA!Q7+ESM!Q7+KAM!Q7</f>
        <v>1.5</v>
      </c>
      <c r="R7" s="78">
        <f>KV!R7+KL!R7+KRA!R7+ESM!R7+KAM!R7</f>
        <v>0</v>
      </c>
      <c r="S7" s="10">
        <f t="shared" ref="S7:S45" si="8">T7+U7+V7</f>
        <v>0</v>
      </c>
      <c r="T7" s="78">
        <f>KV!T7+KL!T7+KRA!T7+ESM!T7+KAM!T7</f>
        <v>0</v>
      </c>
      <c r="U7" s="78">
        <f>KV!U7+KL!U7+KRA!U7+ESM!U7+KAM!U7</f>
        <v>0</v>
      </c>
      <c r="V7" s="78">
        <f>KV!V7+KL!V7+KRA!V7+ESM!V7+KAM!V7</f>
        <v>0</v>
      </c>
      <c r="W7" s="10">
        <f t="shared" ref="W7:W45" si="9">X7+Y7</f>
        <v>0</v>
      </c>
      <c r="X7" s="78">
        <f>KV!X7+KL!X7+KRA!X7+ESM!X7+KAM!X7</f>
        <v>0</v>
      </c>
      <c r="Y7" s="78">
        <f>KV!Y7+KL!Y7+KRA!Y7+ESM!Y7+KAM!Y7</f>
        <v>0</v>
      </c>
      <c r="Z7" s="78">
        <f>KV!Z7+KL!Z7+KRA!Z7+ESM!Z7+KAM!Z7</f>
        <v>0</v>
      </c>
      <c r="AA7" s="78">
        <f>KV!AA7+KL!AA7+KRA!AA7+ESM!AA7+KAM!AA7</f>
        <v>0</v>
      </c>
      <c r="AB7" s="91">
        <f>KV!AB7+KL!AB7+KRA!AB7+ESM!AB7+KAM!AB7</f>
        <v>52.195</v>
      </c>
      <c r="AC7" s="78">
        <f>KV!AC7+KL!AC7+KRA!AC7+ESM!AC7+KAM!AC7</f>
        <v>0</v>
      </c>
      <c r="AD7" s="31"/>
    </row>
    <row r="8" spans="1:30">
      <c r="A8" s="3" t="s">
        <v>8</v>
      </c>
      <c r="B8" s="4" t="s">
        <v>9</v>
      </c>
      <c r="C8" s="10">
        <f t="shared" si="4"/>
        <v>971.53</v>
      </c>
      <c r="D8" s="10">
        <f t="shared" si="5"/>
        <v>328.529</v>
      </c>
      <c r="E8" s="10">
        <f t="shared" si="7"/>
        <v>327.94400000000002</v>
      </c>
      <c r="F8" s="10">
        <f>F9+F10+F11</f>
        <v>146.59800000000001</v>
      </c>
      <c r="G8" s="10">
        <f t="shared" ref="G8:L8" si="10">G9+G10+G11</f>
        <v>61.832000000000001</v>
      </c>
      <c r="H8" s="10">
        <f t="shared" si="10"/>
        <v>119.313</v>
      </c>
      <c r="I8" s="10">
        <f t="shared" si="10"/>
        <v>0.20100000000000001</v>
      </c>
      <c r="J8" s="10">
        <f t="shared" si="10"/>
        <v>0.58499999999999996</v>
      </c>
      <c r="K8" s="10">
        <f t="shared" si="10"/>
        <v>0</v>
      </c>
      <c r="L8" s="10">
        <f t="shared" si="10"/>
        <v>0</v>
      </c>
      <c r="M8" s="10">
        <f t="shared" si="6"/>
        <v>349.11199999999997</v>
      </c>
      <c r="N8" s="10">
        <f t="shared" ref="N8:R8" si="11">N9+N10+N11</f>
        <v>9.3079999999999998</v>
      </c>
      <c r="O8" s="10">
        <f t="shared" si="11"/>
        <v>278.59799999999996</v>
      </c>
      <c r="P8" s="10">
        <f t="shared" si="11"/>
        <v>32.299999999999997</v>
      </c>
      <c r="Q8" s="10">
        <f t="shared" si="11"/>
        <v>28.905999999999999</v>
      </c>
      <c r="R8" s="10">
        <f t="shared" si="11"/>
        <v>0</v>
      </c>
      <c r="S8" s="10">
        <f t="shared" si="8"/>
        <v>0</v>
      </c>
      <c r="T8" s="10">
        <f t="shared" ref="T8:V8" si="12">T9+T10+T11</f>
        <v>0</v>
      </c>
      <c r="U8" s="10">
        <f t="shared" si="12"/>
        <v>0</v>
      </c>
      <c r="V8" s="10">
        <f t="shared" si="12"/>
        <v>0</v>
      </c>
      <c r="W8" s="10">
        <f t="shared" si="9"/>
        <v>0</v>
      </c>
      <c r="X8" s="10">
        <f t="shared" ref="X8:AC8" si="13">X9+X10+X11</f>
        <v>0</v>
      </c>
      <c r="Y8" s="10">
        <f t="shared" si="13"/>
        <v>0</v>
      </c>
      <c r="Z8" s="10">
        <f t="shared" si="13"/>
        <v>0</v>
      </c>
      <c r="AA8" s="10">
        <f t="shared" si="13"/>
        <v>0</v>
      </c>
      <c r="AB8" s="10">
        <f t="shared" si="13"/>
        <v>293.88900000000001</v>
      </c>
      <c r="AC8" s="10">
        <f t="shared" si="13"/>
        <v>0</v>
      </c>
      <c r="AD8" s="31"/>
    </row>
    <row r="9" spans="1:30">
      <c r="A9" s="3" t="s">
        <v>127</v>
      </c>
      <c r="B9" s="4" t="s">
        <v>10</v>
      </c>
      <c r="C9" s="10">
        <f t="shared" si="4"/>
        <v>673.74099999999999</v>
      </c>
      <c r="D9" s="10">
        <f t="shared" si="5"/>
        <v>328.529</v>
      </c>
      <c r="E9" s="10">
        <f t="shared" si="7"/>
        <v>327.94400000000002</v>
      </c>
      <c r="F9" s="78">
        <f>KV!F9+KL!F9+KRA!F9+ESM!F9+KAM!F9</f>
        <v>146.59800000000001</v>
      </c>
      <c r="G9" s="78">
        <f>KV!G9+KL!G9+KRA!G9+ESM!G9+KAM!G9</f>
        <v>61.832000000000001</v>
      </c>
      <c r="H9" s="78">
        <f>KV!H9+KL!H9+KRA!H9+ESM!H9+KAM!H9</f>
        <v>119.313</v>
      </c>
      <c r="I9" s="78">
        <f>KV!I9+KL!I9+KRA!I9+ESM!I9+KAM!I9</f>
        <v>0.20100000000000001</v>
      </c>
      <c r="J9" s="78">
        <f>KV!J9+KL!J9+KRA!J9+ESM!J9+KAM!J9</f>
        <v>0.58499999999999996</v>
      </c>
      <c r="K9" s="78">
        <f>KV!K9+KL!K9+KRA!K9+ESM!K9+KAM!K9</f>
        <v>0</v>
      </c>
      <c r="L9" s="78">
        <f>KV!L9+KL!L9+KRA!L9+ESM!L9+KAM!L9</f>
        <v>0</v>
      </c>
      <c r="M9" s="10">
        <f t="shared" si="6"/>
        <v>345.21199999999999</v>
      </c>
      <c r="N9" s="78">
        <f>KV!N9+KL!N9+KRA!N9+ESM!N9+KAM!N9</f>
        <v>9.3079999999999998</v>
      </c>
      <c r="O9" s="78">
        <f>KV!O9+KL!O9+KRA!O9+ESM!O9+KAM!O9</f>
        <v>274.69799999999998</v>
      </c>
      <c r="P9" s="78">
        <f>KV!P9+KL!P9+KRA!P9+ESM!P9+KAM!P9</f>
        <v>32.299999999999997</v>
      </c>
      <c r="Q9" s="78">
        <f>KV!Q9+KL!Q9+KRA!Q9+ESM!Q9+KAM!Q9</f>
        <v>28.905999999999999</v>
      </c>
      <c r="R9" s="78">
        <f>KV!R9+KL!R9+KRA!R9+ESM!R9+KAM!R9</f>
        <v>0</v>
      </c>
      <c r="S9" s="10">
        <f t="shared" si="8"/>
        <v>0</v>
      </c>
      <c r="T9" s="78">
        <f>KV!T9+KL!T9+KRA!T9+ESM!T9+KAM!T9</f>
        <v>0</v>
      </c>
      <c r="U9" s="78">
        <f>KV!U9+KL!U9+KRA!U9+ESM!U9+KAM!U9</f>
        <v>0</v>
      </c>
      <c r="V9" s="78">
        <f>KV!V9+KL!V9+KRA!V9+ESM!V9+KAM!V9</f>
        <v>0</v>
      </c>
      <c r="W9" s="10">
        <f t="shared" si="9"/>
        <v>0</v>
      </c>
      <c r="X9" s="78">
        <f>KV!X9+KL!X9+KRA!X9+ESM!X9+KAM!X9</f>
        <v>0</v>
      </c>
      <c r="Y9" s="78">
        <f>KV!Y9+KL!Y9+KRA!Y9+ESM!Y9+KAM!Y9</f>
        <v>0</v>
      </c>
      <c r="Z9" s="78">
        <f>KV!Z9+KL!Z9+KRA!Z9+ESM!Z9+KAM!Z9</f>
        <v>0</v>
      </c>
      <c r="AA9" s="78">
        <f>KV!AA9+KL!AA9+KRA!AA9+ESM!AA9+KAM!AA9</f>
        <v>0</v>
      </c>
      <c r="AB9" s="91">
        <f>KV!AB9+KL!AB9+KRA!AB9+ESM!AB9+KAM!AB9</f>
        <v>0</v>
      </c>
      <c r="AC9" s="78">
        <f>KV!AC9+KL!AC9+KRA!AC9+ESM!AC9+KAM!AC9</f>
        <v>0</v>
      </c>
      <c r="AD9" s="31"/>
    </row>
    <row r="10" spans="1:30">
      <c r="A10" s="3" t="s">
        <v>100</v>
      </c>
      <c r="B10" s="4" t="s">
        <v>11</v>
      </c>
      <c r="C10" s="10">
        <f t="shared" si="4"/>
        <v>70.271000000000001</v>
      </c>
      <c r="D10" s="10">
        <f t="shared" si="5"/>
        <v>0</v>
      </c>
      <c r="E10" s="10">
        <f t="shared" si="7"/>
        <v>0</v>
      </c>
      <c r="F10" s="78">
        <f>KV!F10+KL!F10+KRA!F10+ESM!F10+KAM!F10</f>
        <v>0</v>
      </c>
      <c r="G10" s="78">
        <f>KV!G10+KL!G10+KRA!G10+ESM!G10+KAM!G10</f>
        <v>0</v>
      </c>
      <c r="H10" s="78">
        <f>KV!H10+KL!H10+KRA!H10+ESM!H10+KAM!H10</f>
        <v>0</v>
      </c>
      <c r="I10" s="78">
        <f>KV!I10+KL!I10+KRA!I10+ESM!I10+KAM!I10</f>
        <v>0</v>
      </c>
      <c r="J10" s="78">
        <f>KV!J10+KL!J10+KRA!J10+ESM!J10+KAM!J10</f>
        <v>0</v>
      </c>
      <c r="K10" s="78">
        <f>KV!K10+KL!K10+KRA!K10+ESM!K10+KAM!K10</f>
        <v>0</v>
      </c>
      <c r="L10" s="78">
        <f>KV!L10+KL!L10+KRA!L10+ESM!L10+KAM!L10</f>
        <v>0</v>
      </c>
      <c r="M10" s="10">
        <f t="shared" si="6"/>
        <v>3.9</v>
      </c>
      <c r="N10" s="78">
        <f>KV!N10+KL!N10+KRA!N10+ESM!N10+KAM!N10</f>
        <v>0</v>
      </c>
      <c r="O10" s="78">
        <f>KV!O10+KL!O10+KRA!O10+ESM!O10+KAM!O10</f>
        <v>3.9</v>
      </c>
      <c r="P10" s="78">
        <f>KV!P10+KL!P10+KRA!P10+ESM!P10+KAM!P10</f>
        <v>0</v>
      </c>
      <c r="Q10" s="78">
        <f>KV!Q10+KL!Q10+KRA!Q10+ESM!Q10+KAM!Q10</f>
        <v>0</v>
      </c>
      <c r="R10" s="78">
        <f>KV!R10+KL!R10+KRA!R10+ESM!R10+KAM!R10</f>
        <v>0</v>
      </c>
      <c r="S10" s="10">
        <f t="shared" si="8"/>
        <v>0</v>
      </c>
      <c r="T10" s="78">
        <f>KV!T10+KL!T10+KRA!T10+ESM!T10+KAM!T10</f>
        <v>0</v>
      </c>
      <c r="U10" s="78">
        <f>KV!U10+KL!U10+KRA!U10+ESM!U10+KAM!U10</f>
        <v>0</v>
      </c>
      <c r="V10" s="78">
        <f>KV!V10+KL!V10+KRA!V10+ESM!V10+KAM!V10</f>
        <v>0</v>
      </c>
      <c r="W10" s="10">
        <f t="shared" si="9"/>
        <v>0</v>
      </c>
      <c r="X10" s="78">
        <f>KV!X10+KL!X10+KRA!X10+ESM!X10+KAM!X10</f>
        <v>0</v>
      </c>
      <c r="Y10" s="78">
        <f>KV!Y10+KL!Y10+KRA!Y10+ESM!Y10+KAM!Y10</f>
        <v>0</v>
      </c>
      <c r="Z10" s="78">
        <f>KV!Z10+KL!Z10+KRA!Z10+ESM!Z10+KAM!Z10</f>
        <v>0</v>
      </c>
      <c r="AA10" s="78">
        <f>KV!AA10+KL!AA10+KRA!AA10+ESM!AA10+KAM!AA10</f>
        <v>0</v>
      </c>
      <c r="AB10" s="91">
        <f>KV!AB10+KL!AB10+KRA!AB10+ESM!AB10+KAM!AB10</f>
        <v>66.370999999999995</v>
      </c>
      <c r="AC10" s="78">
        <f>KV!AC10+KL!AC10+KRA!AC10+ESM!AC10+KAM!AC10</f>
        <v>0</v>
      </c>
      <c r="AD10" s="31"/>
    </row>
    <row r="11" spans="1:30">
      <c r="A11" s="3" t="s">
        <v>101</v>
      </c>
      <c r="B11" s="4" t="s">
        <v>12</v>
      </c>
      <c r="C11" s="10">
        <f t="shared" si="4"/>
        <v>227.518</v>
      </c>
      <c r="D11" s="10">
        <f t="shared" si="5"/>
        <v>0</v>
      </c>
      <c r="E11" s="10">
        <f t="shared" si="7"/>
        <v>0</v>
      </c>
      <c r="F11" s="78">
        <f>KV!F11+KL!F11+KRA!F11+ESM!F11+KAM!F11</f>
        <v>0</v>
      </c>
      <c r="G11" s="78">
        <f>KV!G11+KL!G11+KRA!G11+ESM!G11+KAM!G11</f>
        <v>0</v>
      </c>
      <c r="H11" s="78">
        <f>KV!H11+KL!H11+KRA!H11+ESM!H11+KAM!H11</f>
        <v>0</v>
      </c>
      <c r="I11" s="78">
        <f>KV!I11+KL!I11+KRA!I11+ESM!I11+KAM!I11</f>
        <v>0</v>
      </c>
      <c r="J11" s="78">
        <f>KV!J11+KL!J11+KRA!J11+ESM!J11+KAM!J11</f>
        <v>0</v>
      </c>
      <c r="K11" s="78">
        <f>KV!K11+KL!K11+KRA!K11+ESM!K11+KAM!K11</f>
        <v>0</v>
      </c>
      <c r="L11" s="78">
        <f>KV!L11+KL!L11+KRA!L11+ESM!L11+KAM!L11</f>
        <v>0</v>
      </c>
      <c r="M11" s="10">
        <f t="shared" si="6"/>
        <v>0</v>
      </c>
      <c r="N11" s="78">
        <f>KV!N11+KL!N11+KRA!N11+ESM!N11+KAM!N11</f>
        <v>0</v>
      </c>
      <c r="O11" s="78">
        <f>KV!O11+KL!O11+KRA!O11+ESM!O11+KAM!O11</f>
        <v>0</v>
      </c>
      <c r="P11" s="78">
        <f>KV!P11+KL!P11+KRA!P11+ESM!P11+KAM!P11</f>
        <v>0</v>
      </c>
      <c r="Q11" s="78">
        <f>KV!Q11+KL!Q11+KRA!Q11+ESM!Q11+KAM!Q11</f>
        <v>0</v>
      </c>
      <c r="R11" s="78">
        <f>KV!R11+KL!R11+KRA!R11+ESM!R11+KAM!R11</f>
        <v>0</v>
      </c>
      <c r="S11" s="10">
        <f t="shared" si="8"/>
        <v>0</v>
      </c>
      <c r="T11" s="78">
        <f>KV!T11+KL!T11+KRA!T11+ESM!T11+KAM!T11</f>
        <v>0</v>
      </c>
      <c r="U11" s="78">
        <f>KV!U11+KL!U11+KRA!U11+ESM!U11+KAM!U11</f>
        <v>0</v>
      </c>
      <c r="V11" s="78">
        <f>KV!V11+KL!V11+KRA!V11+ESM!V11+KAM!V11</f>
        <v>0</v>
      </c>
      <c r="W11" s="10">
        <f t="shared" si="9"/>
        <v>0</v>
      </c>
      <c r="X11" s="78">
        <f>KV!X11+KL!X11+KRA!X11+ESM!X11+KAM!X11</f>
        <v>0</v>
      </c>
      <c r="Y11" s="78">
        <f>KV!Y11+KL!Y11+KRA!Y11+ESM!Y11+KAM!Y11</f>
        <v>0</v>
      </c>
      <c r="Z11" s="78">
        <f>KV!Z11+KL!Z11+KRA!Z11+ESM!Z11+KAM!Z11</f>
        <v>0</v>
      </c>
      <c r="AA11" s="78">
        <f>KV!AA11+KL!AA11+KRA!AA11+ESM!AA11+KAM!AA11</f>
        <v>0</v>
      </c>
      <c r="AB11" s="91">
        <f>KV!AB11+KL!AB11+KRA!AB11+ESM!AB11+KAM!AB11</f>
        <v>227.518</v>
      </c>
      <c r="AC11" s="78">
        <f>KV!AC11+KL!AC11+KRA!AC11+ESM!AC11+KAM!AC11</f>
        <v>0</v>
      </c>
      <c r="AD11" s="31"/>
    </row>
    <row r="12" spans="1:30">
      <c r="A12" s="3" t="s">
        <v>13</v>
      </c>
      <c r="B12" s="4" t="s">
        <v>14</v>
      </c>
      <c r="C12" s="10">
        <f t="shared" si="4"/>
        <v>0</v>
      </c>
      <c r="D12" s="10">
        <f t="shared" si="5"/>
        <v>0</v>
      </c>
      <c r="E12" s="10">
        <f t="shared" si="7"/>
        <v>0</v>
      </c>
      <c r="F12" s="78">
        <f>KV!F12+KL!F12+KRA!F12+ESM!F12+KAM!F12</f>
        <v>0</v>
      </c>
      <c r="G12" s="78">
        <f>KV!G12+KL!G12+KRA!G12+ESM!G12+KAM!G12</f>
        <v>0</v>
      </c>
      <c r="H12" s="78">
        <f>KV!H12+KL!H12+KRA!H12+ESM!H12+KAM!H12</f>
        <v>0</v>
      </c>
      <c r="I12" s="78">
        <f>KV!I12+KL!I12+KRA!I12+ESM!I12+KAM!I12</f>
        <v>0</v>
      </c>
      <c r="J12" s="78">
        <f>KV!J12+KL!J12+KRA!J12+ESM!J12+KAM!J12</f>
        <v>0</v>
      </c>
      <c r="K12" s="78">
        <f>KV!K12+KL!K12+KRA!K12+ESM!K12+KAM!K12</f>
        <v>0</v>
      </c>
      <c r="L12" s="78">
        <f>KV!L12+KL!L12+KRA!L12+ESM!L12+KAM!L12</f>
        <v>0</v>
      </c>
      <c r="M12" s="10">
        <f t="shared" si="6"/>
        <v>0</v>
      </c>
      <c r="N12" s="78">
        <f>KV!N12+KL!N12+KRA!N12+ESM!N12+KAM!N12</f>
        <v>0</v>
      </c>
      <c r="O12" s="78">
        <f>KV!O12+KL!O12+KRA!O12+ESM!O12+KAM!O12</f>
        <v>0</v>
      </c>
      <c r="P12" s="78">
        <f>KV!P12+KL!P12+KRA!P12+ESM!P12+KAM!P12</f>
        <v>0</v>
      </c>
      <c r="Q12" s="78">
        <f>KV!Q12+KL!Q12+KRA!Q12+ESM!Q12+KAM!Q12</f>
        <v>0</v>
      </c>
      <c r="R12" s="78">
        <f>KV!R12+KL!R12+KRA!R12+ESM!R12+KAM!R12</f>
        <v>0</v>
      </c>
      <c r="S12" s="10">
        <f t="shared" si="8"/>
        <v>0</v>
      </c>
      <c r="T12" s="78">
        <f>KV!T12+KL!T12+KRA!T12+ESM!T12+KAM!T12</f>
        <v>0</v>
      </c>
      <c r="U12" s="78">
        <f>KV!U12+KL!U12+KRA!U12+ESM!U12+KAM!U12</f>
        <v>0</v>
      </c>
      <c r="V12" s="78">
        <f>KV!V12+KL!V12+KRA!V12+ESM!V12+KAM!V12</f>
        <v>0</v>
      </c>
      <c r="W12" s="10">
        <f t="shared" si="9"/>
        <v>0</v>
      </c>
      <c r="X12" s="78">
        <f>KV!X12+KL!X12+KRA!X12+ESM!X12+KAM!X12</f>
        <v>0</v>
      </c>
      <c r="Y12" s="78">
        <f>KV!Y12+KL!Y12+KRA!Y12+ESM!Y12+KAM!Y12</f>
        <v>0</v>
      </c>
      <c r="Z12" s="78">
        <f>KV!Z12+KL!Z12+KRA!Z12+ESM!Z12+KAM!Z12</f>
        <v>0</v>
      </c>
      <c r="AA12" s="78">
        <f>KV!AA12+KL!AA12+KRA!AA12+ESM!AA12+KAM!AA12</f>
        <v>0</v>
      </c>
      <c r="AB12" s="91">
        <f>KV!AB12+KL!AB12+KRA!AB12+ESM!AB12+KAM!AB12</f>
        <v>0</v>
      </c>
      <c r="AC12" s="78">
        <f>KV!AC12+KL!AC12+KRA!AC12+ESM!AC12+KAM!AC12</f>
        <v>0</v>
      </c>
      <c r="AD12" s="31"/>
    </row>
    <row r="13" spans="1:30">
      <c r="A13" s="1" t="s">
        <v>15</v>
      </c>
      <c r="B13" s="2" t="s">
        <v>16</v>
      </c>
      <c r="C13" s="10">
        <f t="shared" si="4"/>
        <v>5.6059999999999999</v>
      </c>
      <c r="D13" s="10">
        <f t="shared" si="5"/>
        <v>0</v>
      </c>
      <c r="E13" s="10">
        <f t="shared" si="7"/>
        <v>0</v>
      </c>
      <c r="F13" s="10">
        <f>F14+F15+F16+F17</f>
        <v>0</v>
      </c>
      <c r="G13" s="10">
        <f t="shared" ref="G13:AC13" si="14">G14+G15+G16+G17</f>
        <v>0</v>
      </c>
      <c r="H13" s="10">
        <f t="shared" si="14"/>
        <v>0</v>
      </c>
      <c r="I13" s="10">
        <f t="shared" si="14"/>
        <v>0</v>
      </c>
      <c r="J13" s="10">
        <f t="shared" si="14"/>
        <v>0</v>
      </c>
      <c r="K13" s="10">
        <f t="shared" si="14"/>
        <v>0</v>
      </c>
      <c r="L13" s="10">
        <f t="shared" si="14"/>
        <v>0</v>
      </c>
      <c r="M13" s="10">
        <f t="shared" si="6"/>
        <v>0</v>
      </c>
      <c r="N13" s="10">
        <f t="shared" si="14"/>
        <v>0</v>
      </c>
      <c r="O13" s="10">
        <f t="shared" si="14"/>
        <v>0</v>
      </c>
      <c r="P13" s="10">
        <f t="shared" si="14"/>
        <v>0</v>
      </c>
      <c r="Q13" s="10">
        <f t="shared" si="14"/>
        <v>0</v>
      </c>
      <c r="R13" s="10">
        <f t="shared" si="14"/>
        <v>0</v>
      </c>
      <c r="S13" s="10">
        <f t="shared" si="8"/>
        <v>0</v>
      </c>
      <c r="T13" s="10">
        <f t="shared" si="14"/>
        <v>0</v>
      </c>
      <c r="U13" s="10">
        <f t="shared" si="14"/>
        <v>0</v>
      </c>
      <c r="V13" s="10">
        <f t="shared" si="14"/>
        <v>0</v>
      </c>
      <c r="W13" s="10">
        <f t="shared" si="9"/>
        <v>0</v>
      </c>
      <c r="X13" s="10">
        <f t="shared" si="14"/>
        <v>0</v>
      </c>
      <c r="Y13" s="10">
        <f t="shared" si="14"/>
        <v>0</v>
      </c>
      <c r="Z13" s="10">
        <f t="shared" si="14"/>
        <v>0</v>
      </c>
      <c r="AA13" s="10">
        <f t="shared" si="14"/>
        <v>0</v>
      </c>
      <c r="AB13" s="10">
        <f t="shared" si="14"/>
        <v>5.6059999999999999</v>
      </c>
      <c r="AC13" s="10">
        <f t="shared" si="14"/>
        <v>0</v>
      </c>
      <c r="AD13" s="31"/>
    </row>
    <row r="14" spans="1:30">
      <c r="A14" s="3" t="s">
        <v>17</v>
      </c>
      <c r="B14" s="4" t="s">
        <v>18</v>
      </c>
      <c r="C14" s="10">
        <f t="shared" si="4"/>
        <v>3.7149999999999999</v>
      </c>
      <c r="D14" s="10">
        <f t="shared" si="5"/>
        <v>0</v>
      </c>
      <c r="E14" s="10">
        <f t="shared" si="7"/>
        <v>0</v>
      </c>
      <c r="F14" s="78">
        <f>KV!F14+KL!F14+KRA!F14+ESM!F14+KAM!F14</f>
        <v>0</v>
      </c>
      <c r="G14" s="78">
        <f>KV!G14+KL!G14+KRA!G14+ESM!G14+KAM!G14</f>
        <v>0</v>
      </c>
      <c r="H14" s="78">
        <f>KV!H14+KL!H14+KRA!H14+ESM!H14+KAM!H14</f>
        <v>0</v>
      </c>
      <c r="I14" s="78">
        <f>KV!I14+KL!I14+KRA!I14+ESM!I14+KAM!I14</f>
        <v>0</v>
      </c>
      <c r="J14" s="78">
        <f>KV!J14+KL!J14+KRA!J14+ESM!J14+KAM!J14</f>
        <v>0</v>
      </c>
      <c r="K14" s="78">
        <f>KV!K14+KL!K14+KRA!K14+ESM!K14+KAM!K14</f>
        <v>0</v>
      </c>
      <c r="L14" s="78">
        <f>KV!L14+KL!L14+KRA!L14+ESM!L14+KAM!L14</f>
        <v>0</v>
      </c>
      <c r="M14" s="10">
        <f t="shared" si="6"/>
        <v>0</v>
      </c>
      <c r="N14" s="78">
        <f>KV!N14+KL!N14+KRA!N14+ESM!N14+KAM!N14</f>
        <v>0</v>
      </c>
      <c r="O14" s="78">
        <f>KV!O14+KL!O14+KRA!O14+ESM!O14+KAM!O14</f>
        <v>0</v>
      </c>
      <c r="P14" s="78">
        <f>KV!P14+KL!P14+KRA!P14+ESM!P14+KAM!P14</f>
        <v>0</v>
      </c>
      <c r="Q14" s="78">
        <f>KV!Q14+KL!Q14+KRA!Q14+ESM!Q14+KAM!Q14</f>
        <v>0</v>
      </c>
      <c r="R14" s="78">
        <f>KV!R14+KL!R14+KRA!R14+ESM!R14+KAM!R14</f>
        <v>0</v>
      </c>
      <c r="S14" s="10">
        <f t="shared" si="8"/>
        <v>0</v>
      </c>
      <c r="T14" s="78">
        <f>KV!T14+KL!T14+KRA!T14+ESM!T14+KAM!T14</f>
        <v>0</v>
      </c>
      <c r="U14" s="78">
        <f>KV!U14+KL!U14+KRA!U14+ESM!U14+KAM!U14</f>
        <v>0</v>
      </c>
      <c r="V14" s="78">
        <f>KV!V14+KL!V14+KRA!V14+ESM!V14+KAM!V14</f>
        <v>0</v>
      </c>
      <c r="W14" s="10">
        <f t="shared" si="9"/>
        <v>0</v>
      </c>
      <c r="X14" s="78">
        <f>KV!X14+KL!X14+KRA!X14+ESM!X14+KAM!X14</f>
        <v>0</v>
      </c>
      <c r="Y14" s="78">
        <f>KV!Y14+KL!Y14+KRA!Y14+ESM!Y14+KAM!Y14</f>
        <v>0</v>
      </c>
      <c r="Z14" s="78">
        <f>KV!Z14+KL!Z14+KRA!Z14+ESM!Z14+KAM!Z14</f>
        <v>0</v>
      </c>
      <c r="AA14" s="78">
        <f>KV!AA14+KL!AA14+KRA!AA14+ESM!AA14+KAM!AA14</f>
        <v>0</v>
      </c>
      <c r="AB14" s="91">
        <f>KV!AB14+KL!AB14+KRA!AB14+ESM!AB14+KAM!AB14</f>
        <v>3.7149999999999999</v>
      </c>
      <c r="AC14" s="78">
        <f>KV!AC14+KL!AC14+KRA!AC14+ESM!AC14+KAM!AC14</f>
        <v>0</v>
      </c>
      <c r="AD14" s="31"/>
    </row>
    <row r="15" spans="1:30">
      <c r="A15" s="3" t="s">
        <v>19</v>
      </c>
      <c r="B15" s="4" t="s">
        <v>20</v>
      </c>
      <c r="C15" s="10">
        <f t="shared" si="4"/>
        <v>0</v>
      </c>
      <c r="D15" s="10">
        <f t="shared" si="5"/>
        <v>0</v>
      </c>
      <c r="E15" s="10">
        <f t="shared" si="7"/>
        <v>0</v>
      </c>
      <c r="F15" s="78">
        <f>KV!F15+KL!F15+KRA!F15+ESM!F15+KAM!F15</f>
        <v>0</v>
      </c>
      <c r="G15" s="78">
        <f>KV!G15+KL!G15+KRA!G15+ESM!G15+KAM!G15</f>
        <v>0</v>
      </c>
      <c r="H15" s="78">
        <f>KV!H15+KL!H15+KRA!H15+ESM!H15+KAM!H15</f>
        <v>0</v>
      </c>
      <c r="I15" s="78">
        <f>KV!I15+KL!I15+KRA!I15+ESM!I15+KAM!I15</f>
        <v>0</v>
      </c>
      <c r="J15" s="78">
        <f>KV!J15+KL!J15+KRA!J15+ESM!J15+KAM!J15</f>
        <v>0</v>
      </c>
      <c r="K15" s="78">
        <f>KV!K15+KL!K15+KRA!K15+ESM!K15+KAM!K15</f>
        <v>0</v>
      </c>
      <c r="L15" s="78">
        <f>KV!L15+KL!L15+KRA!L15+ESM!L15+KAM!L15</f>
        <v>0</v>
      </c>
      <c r="M15" s="10">
        <f t="shared" si="6"/>
        <v>0</v>
      </c>
      <c r="N15" s="78">
        <f>KV!N15+KL!N15+KRA!N15+ESM!N15+KAM!N15</f>
        <v>0</v>
      </c>
      <c r="O15" s="78">
        <f>KV!O15+KL!O15+KRA!O15+ESM!O15+KAM!O15</f>
        <v>0</v>
      </c>
      <c r="P15" s="78">
        <f>KV!P15+KL!P15+KRA!P15+ESM!P15+KAM!P15</f>
        <v>0</v>
      </c>
      <c r="Q15" s="78">
        <f>KV!Q15+KL!Q15+KRA!Q15+ESM!Q15+KAM!Q15</f>
        <v>0</v>
      </c>
      <c r="R15" s="78">
        <f>KV!R15+KL!R15+KRA!R15+ESM!R15+KAM!R15</f>
        <v>0</v>
      </c>
      <c r="S15" s="10">
        <f t="shared" si="8"/>
        <v>0</v>
      </c>
      <c r="T15" s="78">
        <f>KV!T15+KL!T15+KRA!T15+ESM!T15+KAM!T15</f>
        <v>0</v>
      </c>
      <c r="U15" s="78">
        <f>KV!U15+KL!U15+KRA!U15+ESM!U15+KAM!U15</f>
        <v>0</v>
      </c>
      <c r="V15" s="78">
        <f>KV!V15+KL!V15+KRA!V15+ESM!V15+KAM!V15</f>
        <v>0</v>
      </c>
      <c r="W15" s="10">
        <f t="shared" si="9"/>
        <v>0</v>
      </c>
      <c r="X15" s="78">
        <f>KV!X15+KL!X15+KRA!X15+ESM!X15+KAM!X15</f>
        <v>0</v>
      </c>
      <c r="Y15" s="78">
        <f>KV!Y15+KL!Y15+KRA!Y15+ESM!Y15+KAM!Y15</f>
        <v>0</v>
      </c>
      <c r="Z15" s="78">
        <f>KV!Z15+KL!Z15+KRA!Z15+ESM!Z15+KAM!Z15</f>
        <v>0</v>
      </c>
      <c r="AA15" s="78">
        <f>KV!AA15+KL!AA15+KRA!AA15+ESM!AA15+KAM!AA15</f>
        <v>0</v>
      </c>
      <c r="AB15" s="91">
        <f>KV!AB15+KL!AB15+KRA!AB15+ESM!AB15+KAM!AB15</f>
        <v>0</v>
      </c>
      <c r="AC15" s="78">
        <f>KV!AC15+KL!AC15+KRA!AC15+ESM!AC15+KAM!AC15</f>
        <v>0</v>
      </c>
      <c r="AD15" s="31"/>
    </row>
    <row r="16" spans="1:30">
      <c r="A16" s="3" t="s">
        <v>21</v>
      </c>
      <c r="B16" s="4" t="s">
        <v>22</v>
      </c>
      <c r="C16" s="10">
        <f t="shared" si="4"/>
        <v>1.891</v>
      </c>
      <c r="D16" s="10">
        <f t="shared" si="5"/>
        <v>0</v>
      </c>
      <c r="E16" s="10">
        <f t="shared" si="7"/>
        <v>0</v>
      </c>
      <c r="F16" s="78">
        <f>KV!F16+KL!F16+KRA!F16+ESM!F16+KAM!F16</f>
        <v>0</v>
      </c>
      <c r="G16" s="78">
        <f>KV!G16+KL!G16+KRA!G16+ESM!G16+KAM!G16</f>
        <v>0</v>
      </c>
      <c r="H16" s="78">
        <f>KV!H16+KL!H16+KRA!H16+ESM!H16+KAM!H16</f>
        <v>0</v>
      </c>
      <c r="I16" s="78">
        <f>KV!I16+KL!I16+KRA!I16+ESM!I16+KAM!I16</f>
        <v>0</v>
      </c>
      <c r="J16" s="78">
        <f>KV!J16+KL!J16+KRA!J16+ESM!J16+KAM!J16</f>
        <v>0</v>
      </c>
      <c r="K16" s="78">
        <f>KV!K16+KL!K16+KRA!K16+ESM!K16+KAM!K16</f>
        <v>0</v>
      </c>
      <c r="L16" s="78">
        <f>KV!L16+KL!L16+KRA!L16+ESM!L16+KAM!L16</f>
        <v>0</v>
      </c>
      <c r="M16" s="10">
        <f t="shared" si="6"/>
        <v>0</v>
      </c>
      <c r="N16" s="78">
        <f>KV!N16+KL!N16+KRA!N16+ESM!N16+KAM!N16</f>
        <v>0</v>
      </c>
      <c r="O16" s="78">
        <f>KV!O16+KL!O16+KRA!O16+ESM!O16+KAM!O16</f>
        <v>0</v>
      </c>
      <c r="P16" s="78">
        <f>KV!P16+KL!P16+KRA!P16+ESM!P16+KAM!P16</f>
        <v>0</v>
      </c>
      <c r="Q16" s="78">
        <f>KV!Q16+KL!Q16+KRA!Q16+ESM!Q16+KAM!Q16</f>
        <v>0</v>
      </c>
      <c r="R16" s="78">
        <f>KV!R16+KL!R16+KRA!R16+ESM!R16+KAM!R16</f>
        <v>0</v>
      </c>
      <c r="S16" s="10">
        <f t="shared" si="8"/>
        <v>0</v>
      </c>
      <c r="T16" s="78">
        <f>KV!T16+KL!T16+KRA!T16+ESM!T16+KAM!T16</f>
        <v>0</v>
      </c>
      <c r="U16" s="78">
        <f>KV!U16+KL!U16+KRA!U16+ESM!U16+KAM!U16</f>
        <v>0</v>
      </c>
      <c r="V16" s="78">
        <f>KV!V16+KL!V16+KRA!V16+ESM!V16+KAM!V16</f>
        <v>0</v>
      </c>
      <c r="W16" s="10">
        <f t="shared" si="9"/>
        <v>0</v>
      </c>
      <c r="X16" s="78">
        <f>KV!X16+KL!X16+KRA!X16+ESM!X16+KAM!X16</f>
        <v>0</v>
      </c>
      <c r="Y16" s="78">
        <f>KV!Y16+KL!Y16+KRA!Y16+ESM!Y16+KAM!Y16</f>
        <v>0</v>
      </c>
      <c r="Z16" s="78">
        <f>KV!Z16+KL!Z16+KRA!Z16+ESM!Z16+KAM!Z16</f>
        <v>0</v>
      </c>
      <c r="AA16" s="78">
        <f>KV!AA16+KL!AA16+KRA!AA16+ESM!AA16+KAM!AA16</f>
        <v>0</v>
      </c>
      <c r="AB16" s="91">
        <f>KV!AB16+KL!AB16+KRA!AB16+ESM!AB16+KAM!AB16</f>
        <v>1.891</v>
      </c>
      <c r="AC16" s="78">
        <f>KV!AC16+KL!AC16+KRA!AC16+ESM!AC16+KAM!AC16</f>
        <v>0</v>
      </c>
      <c r="AD16" s="31"/>
    </row>
    <row r="17" spans="1:30">
      <c r="A17" s="3" t="s">
        <v>23</v>
      </c>
      <c r="B17" s="4" t="s">
        <v>24</v>
      </c>
      <c r="C17" s="10">
        <f t="shared" si="4"/>
        <v>0</v>
      </c>
      <c r="D17" s="10">
        <f t="shared" si="5"/>
        <v>0</v>
      </c>
      <c r="E17" s="10">
        <f t="shared" si="7"/>
        <v>0</v>
      </c>
      <c r="F17" s="78">
        <f>KV!F17+KL!F17+KRA!F17+ESM!F17+KAM!F17</f>
        <v>0</v>
      </c>
      <c r="G17" s="78">
        <f>KV!G17+KL!G17+KRA!G17+ESM!G17+KAM!G17</f>
        <v>0</v>
      </c>
      <c r="H17" s="78">
        <f>KV!H17+KL!H17+KRA!H17+ESM!H17+KAM!H17</f>
        <v>0</v>
      </c>
      <c r="I17" s="78">
        <f>KV!I17+KL!I17+KRA!I17+ESM!I17+KAM!I17</f>
        <v>0</v>
      </c>
      <c r="J17" s="78">
        <f>KV!J17+KL!J17+KRA!J17+ESM!J17+KAM!J17</f>
        <v>0</v>
      </c>
      <c r="K17" s="78">
        <f>KV!K17+KL!K17+KRA!K17+ESM!K17+KAM!K17</f>
        <v>0</v>
      </c>
      <c r="L17" s="78">
        <f>KV!L17+KL!L17+KRA!L17+ESM!L17+KAM!L17</f>
        <v>0</v>
      </c>
      <c r="M17" s="10">
        <f t="shared" si="6"/>
        <v>0</v>
      </c>
      <c r="N17" s="78">
        <f>KV!N17+KL!N17+KRA!N17+ESM!N17+KAM!N17</f>
        <v>0</v>
      </c>
      <c r="O17" s="78">
        <f>KV!O17+KL!O17+KRA!O17+ESM!O17+KAM!O17</f>
        <v>0</v>
      </c>
      <c r="P17" s="78">
        <f>KV!P17+KL!P17+KRA!P17+ESM!P17+KAM!P17</f>
        <v>0</v>
      </c>
      <c r="Q17" s="78">
        <f>KV!Q17+KL!Q17+KRA!Q17+ESM!Q17+KAM!Q17</f>
        <v>0</v>
      </c>
      <c r="R17" s="78">
        <f>KV!R17+KL!R17+KRA!R17+ESM!R17+KAM!R17</f>
        <v>0</v>
      </c>
      <c r="S17" s="10">
        <f t="shared" si="8"/>
        <v>0</v>
      </c>
      <c r="T17" s="78">
        <f>KV!T17+KL!T17+KRA!T17+ESM!T17+KAM!T17</f>
        <v>0</v>
      </c>
      <c r="U17" s="78">
        <f>KV!U17+KL!U17+KRA!U17+ESM!U17+KAM!U17</f>
        <v>0</v>
      </c>
      <c r="V17" s="78">
        <f>KV!V17+KL!V17+KRA!V17+ESM!V17+KAM!V17</f>
        <v>0</v>
      </c>
      <c r="W17" s="10">
        <f t="shared" si="9"/>
        <v>0</v>
      </c>
      <c r="X17" s="78">
        <f>KV!X17+KL!X17+KRA!X17+ESM!X17+KAM!X17</f>
        <v>0</v>
      </c>
      <c r="Y17" s="78">
        <f>KV!Y17+KL!Y17+KRA!Y17+ESM!Y17+KAM!Y17</f>
        <v>0</v>
      </c>
      <c r="Z17" s="78">
        <f>KV!Z17+KL!Z17+KRA!Z17+ESM!Z17+KAM!Z17</f>
        <v>0</v>
      </c>
      <c r="AA17" s="78">
        <f>KV!AA17+KL!AA17+KRA!AA17+ESM!AA17+KAM!AA17</f>
        <v>0</v>
      </c>
      <c r="AB17" s="91">
        <f>KV!AB17+KL!AB17+KRA!AB17+ESM!AB17+KAM!AB17</f>
        <v>0</v>
      </c>
      <c r="AC17" s="78">
        <f>KV!AC17+KL!AC17+KRA!AC17+ESM!AC17+KAM!AC17</f>
        <v>0</v>
      </c>
      <c r="AD17" s="31"/>
    </row>
    <row r="18" spans="1:30">
      <c r="A18" s="1" t="s">
        <v>25</v>
      </c>
      <c r="B18" s="2" t="s">
        <v>26</v>
      </c>
      <c r="C18" s="10">
        <f t="shared" si="4"/>
        <v>0</v>
      </c>
      <c r="D18" s="10">
        <f t="shared" si="5"/>
        <v>0</v>
      </c>
      <c r="E18" s="10">
        <f t="shared" si="7"/>
        <v>0</v>
      </c>
      <c r="F18" s="10">
        <f>F19+F20+F21+F22</f>
        <v>0</v>
      </c>
      <c r="G18" s="10">
        <f t="shared" ref="G18:AC18" si="15">G19+G20+G21+G22</f>
        <v>0</v>
      </c>
      <c r="H18" s="10">
        <f t="shared" si="15"/>
        <v>0</v>
      </c>
      <c r="I18" s="10">
        <f t="shared" si="15"/>
        <v>0</v>
      </c>
      <c r="J18" s="10">
        <f t="shared" si="15"/>
        <v>0</v>
      </c>
      <c r="K18" s="10">
        <f t="shared" si="15"/>
        <v>0</v>
      </c>
      <c r="L18" s="10">
        <f t="shared" si="15"/>
        <v>0</v>
      </c>
      <c r="M18" s="10">
        <f t="shared" si="6"/>
        <v>0</v>
      </c>
      <c r="N18" s="10">
        <f t="shared" si="15"/>
        <v>0</v>
      </c>
      <c r="O18" s="10">
        <f t="shared" si="15"/>
        <v>0</v>
      </c>
      <c r="P18" s="10">
        <f t="shared" si="15"/>
        <v>0</v>
      </c>
      <c r="Q18" s="10">
        <f t="shared" si="15"/>
        <v>0</v>
      </c>
      <c r="R18" s="10">
        <f t="shared" si="15"/>
        <v>0</v>
      </c>
      <c r="S18" s="10">
        <f t="shared" si="8"/>
        <v>0</v>
      </c>
      <c r="T18" s="10">
        <f t="shared" si="15"/>
        <v>0</v>
      </c>
      <c r="U18" s="10">
        <f t="shared" si="15"/>
        <v>0</v>
      </c>
      <c r="V18" s="10">
        <f t="shared" si="15"/>
        <v>0</v>
      </c>
      <c r="W18" s="10">
        <f t="shared" si="9"/>
        <v>0</v>
      </c>
      <c r="X18" s="10">
        <f t="shared" si="15"/>
        <v>0</v>
      </c>
      <c r="Y18" s="10">
        <f t="shared" si="15"/>
        <v>0</v>
      </c>
      <c r="Z18" s="10">
        <f t="shared" si="15"/>
        <v>0</v>
      </c>
      <c r="AA18" s="10">
        <f t="shared" si="15"/>
        <v>0</v>
      </c>
      <c r="AB18" s="10">
        <f t="shared" si="15"/>
        <v>0</v>
      </c>
      <c r="AC18" s="10">
        <f t="shared" si="15"/>
        <v>0</v>
      </c>
      <c r="AD18" s="31"/>
    </row>
    <row r="19" spans="1:30">
      <c r="A19" s="3" t="s">
        <v>27</v>
      </c>
      <c r="B19" s="4" t="s">
        <v>28</v>
      </c>
      <c r="C19" s="10">
        <f t="shared" si="4"/>
        <v>0</v>
      </c>
      <c r="D19" s="10">
        <f t="shared" si="5"/>
        <v>0</v>
      </c>
      <c r="E19" s="10">
        <f t="shared" si="7"/>
        <v>0</v>
      </c>
      <c r="F19" s="78">
        <f>KV!F19+KL!F19+KRA!F19+ESM!F19+KAM!F19</f>
        <v>0</v>
      </c>
      <c r="G19" s="78">
        <f>KV!G19+KL!G19+KRA!G19+ESM!G19+KAM!G19</f>
        <v>0</v>
      </c>
      <c r="H19" s="78">
        <f>KV!H19+KL!H19+KRA!H19+ESM!H19+KAM!H19</f>
        <v>0</v>
      </c>
      <c r="I19" s="78">
        <f>KV!I19+KL!I19+KRA!I19+ESM!I19+KAM!I19</f>
        <v>0</v>
      </c>
      <c r="J19" s="78">
        <f>KV!J19+KL!J19+KRA!J19+ESM!J19+KAM!J19</f>
        <v>0</v>
      </c>
      <c r="K19" s="78">
        <f>KV!K19+KL!K19+KRA!K19+ESM!K19+KAM!K19</f>
        <v>0</v>
      </c>
      <c r="L19" s="78">
        <f>KV!L19+KL!L19+KRA!L19+ESM!L19+KAM!L19</f>
        <v>0</v>
      </c>
      <c r="M19" s="10">
        <f t="shared" si="6"/>
        <v>0</v>
      </c>
      <c r="N19" s="78">
        <f>KV!N19+KL!N19+KRA!N19+ESM!N19+KAM!N19</f>
        <v>0</v>
      </c>
      <c r="O19" s="78">
        <f>KV!O19+KL!O19+KRA!O19+ESM!O19+KAM!O19</f>
        <v>0</v>
      </c>
      <c r="P19" s="78">
        <f>KV!P19+KL!P19+KRA!P19+ESM!P19+KAM!P19</f>
        <v>0</v>
      </c>
      <c r="Q19" s="78">
        <f>KV!Q19+KL!Q19+KRA!Q19+ESM!Q19+KAM!Q19</f>
        <v>0</v>
      </c>
      <c r="R19" s="78">
        <f>KV!R19+KL!R19+KRA!R19+ESM!R19+KAM!R19</f>
        <v>0</v>
      </c>
      <c r="S19" s="10">
        <f t="shared" si="8"/>
        <v>0</v>
      </c>
      <c r="T19" s="78">
        <f>KV!T19+KL!T19+KRA!T19+ESM!T19+KAM!T19</f>
        <v>0</v>
      </c>
      <c r="U19" s="78">
        <f>KV!U19+KL!U19+KRA!U19+ESM!U19+KAM!U19</f>
        <v>0</v>
      </c>
      <c r="V19" s="78">
        <f>KV!V19+KL!V19+KRA!V19+ESM!V19+KAM!V19</f>
        <v>0</v>
      </c>
      <c r="W19" s="10">
        <f t="shared" si="9"/>
        <v>0</v>
      </c>
      <c r="X19" s="78">
        <f>KV!X19+KL!X19+KRA!X19+ESM!X19+KAM!X19</f>
        <v>0</v>
      </c>
      <c r="Y19" s="78">
        <f>KV!Y19+KL!Y19+KRA!Y19+ESM!Y19+KAM!Y19</f>
        <v>0</v>
      </c>
      <c r="Z19" s="78">
        <f>KV!Z19+KL!Z19+KRA!Z19+ESM!Z19+KAM!Z19</f>
        <v>0</v>
      </c>
      <c r="AA19" s="78">
        <f>KV!AA19+KL!AA19+KRA!AA19+ESM!AA19+KAM!AA19</f>
        <v>0</v>
      </c>
      <c r="AB19" s="91">
        <f>KV!AB19+KL!AB19+KRA!AB19+ESM!AB19+KAM!AB19</f>
        <v>0</v>
      </c>
      <c r="AC19" s="78">
        <f>KV!AC19+KL!AC19+KRA!AC19+ESM!AC19+KAM!AC19</f>
        <v>0</v>
      </c>
      <c r="AD19" s="31"/>
    </row>
    <row r="20" spans="1:30">
      <c r="A20" s="3" t="s">
        <v>29</v>
      </c>
      <c r="B20" s="4" t="s">
        <v>30</v>
      </c>
      <c r="C20" s="10">
        <f t="shared" si="4"/>
        <v>0</v>
      </c>
      <c r="D20" s="10">
        <f t="shared" si="5"/>
        <v>0</v>
      </c>
      <c r="E20" s="10">
        <f t="shared" si="7"/>
        <v>0</v>
      </c>
      <c r="F20" s="78">
        <f>KV!F20+KL!F20+KRA!F20+ESM!F20+KAM!F20</f>
        <v>0</v>
      </c>
      <c r="G20" s="78">
        <f>KV!G20+KL!G20+KRA!G20+ESM!G20+KAM!G20</f>
        <v>0</v>
      </c>
      <c r="H20" s="78">
        <f>KV!H20+KL!H20+KRA!H20+ESM!H20+KAM!H20</f>
        <v>0</v>
      </c>
      <c r="I20" s="78">
        <f>KV!I20+KL!I20+KRA!I20+ESM!I20+KAM!I20</f>
        <v>0</v>
      </c>
      <c r="J20" s="78">
        <f>KV!J20+KL!J20+KRA!J20+ESM!J20+KAM!J20</f>
        <v>0</v>
      </c>
      <c r="K20" s="78">
        <f>KV!K20+KL!K20+KRA!K20+ESM!K20+KAM!K20</f>
        <v>0</v>
      </c>
      <c r="L20" s="78">
        <f>KV!L20+KL!L20+KRA!L20+ESM!L20+KAM!L20</f>
        <v>0</v>
      </c>
      <c r="M20" s="10">
        <f t="shared" si="6"/>
        <v>0</v>
      </c>
      <c r="N20" s="78">
        <f>KV!N20+KL!N20+KRA!N20+ESM!N20+KAM!N20</f>
        <v>0</v>
      </c>
      <c r="O20" s="78">
        <f>KV!O20+KL!O20+KRA!O20+ESM!O20+KAM!O20</f>
        <v>0</v>
      </c>
      <c r="P20" s="78">
        <f>KV!P20+KL!P20+KRA!P20+ESM!P20+KAM!P20</f>
        <v>0</v>
      </c>
      <c r="Q20" s="78">
        <f>KV!Q20+KL!Q20+KRA!Q20+ESM!Q20+KAM!Q20</f>
        <v>0</v>
      </c>
      <c r="R20" s="78">
        <f>KV!R20+KL!R20+KRA!R20+ESM!R20+KAM!R20</f>
        <v>0</v>
      </c>
      <c r="S20" s="10">
        <f t="shared" si="8"/>
        <v>0</v>
      </c>
      <c r="T20" s="78">
        <f>KV!T20+KL!T20+KRA!T20+ESM!T20+KAM!T20</f>
        <v>0</v>
      </c>
      <c r="U20" s="78">
        <f>KV!U20+KL!U20+KRA!U20+ESM!U20+KAM!U20</f>
        <v>0</v>
      </c>
      <c r="V20" s="78">
        <f>KV!V20+KL!V20+KRA!V20+ESM!V20+KAM!V20</f>
        <v>0</v>
      </c>
      <c r="W20" s="10">
        <f t="shared" si="9"/>
        <v>0</v>
      </c>
      <c r="X20" s="78">
        <f>KV!X20+KL!X20+KRA!X20+ESM!X20+KAM!X20</f>
        <v>0</v>
      </c>
      <c r="Y20" s="78">
        <f>KV!Y20+KL!Y20+KRA!Y20+ESM!Y20+KAM!Y20</f>
        <v>0</v>
      </c>
      <c r="Z20" s="78">
        <f>KV!Z20+KL!Z20+KRA!Z20+ESM!Z20+KAM!Z20</f>
        <v>0</v>
      </c>
      <c r="AA20" s="78">
        <f>KV!AA20+KL!AA20+KRA!AA20+ESM!AA20+KAM!AA20</f>
        <v>0</v>
      </c>
      <c r="AB20" s="91">
        <f>KV!AB20+KL!AB20+KRA!AB20+ESM!AB20+KAM!AB20</f>
        <v>0</v>
      </c>
      <c r="AC20" s="78">
        <f>KV!AC20+KL!AC20+KRA!AC20+ESM!AC20+KAM!AC20</f>
        <v>0</v>
      </c>
      <c r="AD20" s="31"/>
    </row>
    <row r="21" spans="1:30">
      <c r="A21" s="3" t="s">
        <v>31</v>
      </c>
      <c r="B21" s="4" t="s">
        <v>32</v>
      </c>
      <c r="C21" s="10">
        <f t="shared" si="4"/>
        <v>0</v>
      </c>
      <c r="D21" s="10">
        <f t="shared" si="5"/>
        <v>0</v>
      </c>
      <c r="E21" s="10">
        <f t="shared" si="7"/>
        <v>0</v>
      </c>
      <c r="F21" s="78">
        <f>KV!F21+KL!F21+KRA!F21+ESM!F21+KAM!F21</f>
        <v>0</v>
      </c>
      <c r="G21" s="78">
        <f>KV!G21+KL!G21+KRA!G21+ESM!G21+KAM!G21</f>
        <v>0</v>
      </c>
      <c r="H21" s="78">
        <f>KV!H21+KL!H21+KRA!H21+ESM!H21+KAM!H21</f>
        <v>0</v>
      </c>
      <c r="I21" s="78">
        <f>KV!I21+KL!I21+KRA!I21+ESM!I21+KAM!I21</f>
        <v>0</v>
      </c>
      <c r="J21" s="78">
        <f>KV!J21+KL!J21+KRA!J21+ESM!J21+KAM!J21</f>
        <v>0</v>
      </c>
      <c r="K21" s="78">
        <f>KV!K21+KL!K21+KRA!K21+ESM!K21+KAM!K21</f>
        <v>0</v>
      </c>
      <c r="L21" s="78">
        <f>KV!L21+KL!L21+KRA!L21+ESM!L21+KAM!L21</f>
        <v>0</v>
      </c>
      <c r="M21" s="10">
        <f t="shared" si="6"/>
        <v>0</v>
      </c>
      <c r="N21" s="78">
        <f>KV!N21+KL!N21+KRA!N21+ESM!N21+KAM!N21</f>
        <v>0</v>
      </c>
      <c r="O21" s="78">
        <f>KV!O21+KL!O21+KRA!O21+ESM!O21+KAM!O21</f>
        <v>0</v>
      </c>
      <c r="P21" s="78">
        <f>KV!P21+KL!P21+KRA!P21+ESM!P21+KAM!P21</f>
        <v>0</v>
      </c>
      <c r="Q21" s="78">
        <f>KV!Q21+KL!Q21+KRA!Q21+ESM!Q21+KAM!Q21</f>
        <v>0</v>
      </c>
      <c r="R21" s="78">
        <f>KV!R21+KL!R21+KRA!R21+ESM!R21+KAM!R21</f>
        <v>0</v>
      </c>
      <c r="S21" s="10">
        <f t="shared" si="8"/>
        <v>0</v>
      </c>
      <c r="T21" s="78">
        <f>KV!T21+KL!T21+KRA!T21+ESM!T21+KAM!T21</f>
        <v>0</v>
      </c>
      <c r="U21" s="78">
        <f>KV!U21+KL!U21+KRA!U21+ESM!U21+KAM!U21</f>
        <v>0</v>
      </c>
      <c r="V21" s="78">
        <f>KV!V21+KL!V21+KRA!V21+ESM!V21+KAM!V21</f>
        <v>0</v>
      </c>
      <c r="W21" s="10">
        <f t="shared" si="9"/>
        <v>0</v>
      </c>
      <c r="X21" s="78">
        <f>KV!X21+KL!X21+KRA!X21+ESM!X21+KAM!X21</f>
        <v>0</v>
      </c>
      <c r="Y21" s="78">
        <f>KV!Y21+KL!Y21+KRA!Y21+ESM!Y21+KAM!Y21</f>
        <v>0</v>
      </c>
      <c r="Z21" s="78">
        <f>KV!Z21+KL!Z21+KRA!Z21+ESM!Z21+KAM!Z21</f>
        <v>0</v>
      </c>
      <c r="AA21" s="78">
        <f>KV!AA21+KL!AA21+KRA!AA21+ESM!AA21+KAM!AA21</f>
        <v>0</v>
      </c>
      <c r="AB21" s="91">
        <f>KV!AB21+KL!AB21+KRA!AB21+ESM!AB21+KAM!AB21</f>
        <v>0</v>
      </c>
      <c r="AC21" s="78">
        <f>KV!AC21+KL!AC21+KRA!AC21+ESM!AC21+KAM!AC21</f>
        <v>0</v>
      </c>
      <c r="AD21" s="31"/>
    </row>
    <row r="22" spans="1:30">
      <c r="A22" s="5" t="s">
        <v>33</v>
      </c>
      <c r="B22" s="6" t="s">
        <v>34</v>
      </c>
      <c r="C22" s="10">
        <f t="shared" si="4"/>
        <v>0</v>
      </c>
      <c r="D22" s="10">
        <f t="shared" si="5"/>
        <v>0</v>
      </c>
      <c r="E22" s="10">
        <f t="shared" si="7"/>
        <v>0</v>
      </c>
      <c r="F22" s="78">
        <f>KV!F22+KL!F22+KRA!F22+ESM!F22+KAM!F22</f>
        <v>0</v>
      </c>
      <c r="G22" s="78">
        <f>KV!G22+KL!G22+KRA!G22+ESM!G22+KAM!G22</f>
        <v>0</v>
      </c>
      <c r="H22" s="78">
        <f>KV!H22+KL!H22+KRA!H22+ESM!H22+KAM!H22</f>
        <v>0</v>
      </c>
      <c r="I22" s="78">
        <f>KV!I22+KL!I22+KRA!I22+ESM!I22+KAM!I22</f>
        <v>0</v>
      </c>
      <c r="J22" s="78">
        <f>KV!J22+KL!J22+KRA!J22+ESM!J22+KAM!J22</f>
        <v>0</v>
      </c>
      <c r="K22" s="78">
        <f>KV!K22+KL!K22+KRA!K22+ESM!K22+KAM!K22</f>
        <v>0</v>
      </c>
      <c r="L22" s="78">
        <f>KV!L22+KL!L22+KRA!L22+ESM!L22+KAM!L22</f>
        <v>0</v>
      </c>
      <c r="M22" s="10">
        <f t="shared" si="6"/>
        <v>0</v>
      </c>
      <c r="N22" s="78">
        <f>KV!N22+KL!N22+KRA!N22+ESM!N22+KAM!N22</f>
        <v>0</v>
      </c>
      <c r="O22" s="78">
        <f>KV!O22+KL!O22+KRA!O22+ESM!O22+KAM!O22</f>
        <v>0</v>
      </c>
      <c r="P22" s="78">
        <f>KV!P22+KL!P22+KRA!P22+ESM!P22+KAM!P22</f>
        <v>0</v>
      </c>
      <c r="Q22" s="78">
        <f>KV!Q22+KL!Q22+KRA!Q22+ESM!Q22+KAM!Q22</f>
        <v>0</v>
      </c>
      <c r="R22" s="78">
        <f>KV!R22+KL!R22+KRA!R22+ESM!R22+KAM!R22</f>
        <v>0</v>
      </c>
      <c r="S22" s="10">
        <f t="shared" si="8"/>
        <v>0</v>
      </c>
      <c r="T22" s="78">
        <f>KV!T22+KL!T22+KRA!T22+ESM!T22+KAM!T22</f>
        <v>0</v>
      </c>
      <c r="U22" s="78">
        <f>KV!U22+KL!U22+KRA!U22+ESM!U22+KAM!U22</f>
        <v>0</v>
      </c>
      <c r="V22" s="78">
        <f>KV!V22+KL!V22+KRA!V22+ESM!V22+KAM!V22</f>
        <v>0</v>
      </c>
      <c r="W22" s="10">
        <f t="shared" si="9"/>
        <v>0</v>
      </c>
      <c r="X22" s="78">
        <f>KV!X22+KL!X22+KRA!X22+ESM!X22+KAM!X22</f>
        <v>0</v>
      </c>
      <c r="Y22" s="78">
        <f>KV!Y22+KL!Y22+KRA!Y22+ESM!Y22+KAM!Y22</f>
        <v>0</v>
      </c>
      <c r="Z22" s="78">
        <f>KV!Z22+KL!Z22+KRA!Z22+ESM!Z22+KAM!Z22</f>
        <v>0</v>
      </c>
      <c r="AA22" s="78">
        <f>KV!AA22+KL!AA22+KRA!AA22+ESM!AA22+KAM!AA22</f>
        <v>0</v>
      </c>
      <c r="AB22" s="91">
        <f>KV!AB22+KL!AB22+KRA!AB22+ESM!AB22+KAM!AB22</f>
        <v>0</v>
      </c>
      <c r="AC22" s="78">
        <f>KV!AC22+KL!AC22+KRA!AC22+ESM!AC22+KAM!AC22</f>
        <v>0</v>
      </c>
      <c r="AD22" s="31"/>
    </row>
    <row r="23" spans="1:30">
      <c r="A23" s="1" t="s">
        <v>35</v>
      </c>
      <c r="B23" s="2" t="s">
        <v>36</v>
      </c>
      <c r="C23" s="10">
        <f t="shared" si="4"/>
        <v>489.66200000000003</v>
      </c>
      <c r="D23" s="10">
        <f t="shared" si="5"/>
        <v>2</v>
      </c>
      <c r="E23" s="10">
        <f t="shared" si="7"/>
        <v>2</v>
      </c>
      <c r="F23" s="10">
        <f>F24+F25+F26</f>
        <v>0</v>
      </c>
      <c r="G23" s="10">
        <f t="shared" ref="G23:AC23" si="16">G24+G25+G26</f>
        <v>0</v>
      </c>
      <c r="H23" s="10">
        <f t="shared" si="16"/>
        <v>0</v>
      </c>
      <c r="I23" s="10">
        <f t="shared" si="16"/>
        <v>2</v>
      </c>
      <c r="J23" s="10">
        <f t="shared" si="16"/>
        <v>0</v>
      </c>
      <c r="K23" s="10">
        <f t="shared" si="16"/>
        <v>0</v>
      </c>
      <c r="L23" s="10">
        <f t="shared" si="16"/>
        <v>0</v>
      </c>
      <c r="M23" s="10">
        <f t="shared" si="6"/>
        <v>0</v>
      </c>
      <c r="N23" s="10">
        <f t="shared" si="16"/>
        <v>0</v>
      </c>
      <c r="O23" s="10">
        <f t="shared" si="16"/>
        <v>0</v>
      </c>
      <c r="P23" s="10">
        <f t="shared" si="16"/>
        <v>0</v>
      </c>
      <c r="Q23" s="10">
        <f t="shared" si="16"/>
        <v>0</v>
      </c>
      <c r="R23" s="10">
        <f t="shared" si="16"/>
        <v>0</v>
      </c>
      <c r="S23" s="10">
        <f t="shared" si="8"/>
        <v>0</v>
      </c>
      <c r="T23" s="10">
        <f t="shared" si="16"/>
        <v>0</v>
      </c>
      <c r="U23" s="10">
        <f t="shared" si="16"/>
        <v>0</v>
      </c>
      <c r="V23" s="10">
        <f t="shared" si="16"/>
        <v>0</v>
      </c>
      <c r="W23" s="10">
        <f t="shared" si="9"/>
        <v>0</v>
      </c>
      <c r="X23" s="10">
        <f t="shared" si="16"/>
        <v>0</v>
      </c>
      <c r="Y23" s="10">
        <f t="shared" si="16"/>
        <v>0</v>
      </c>
      <c r="Z23" s="10">
        <f t="shared" si="16"/>
        <v>0</v>
      </c>
      <c r="AA23" s="10">
        <f t="shared" si="16"/>
        <v>0</v>
      </c>
      <c r="AB23" s="10">
        <f t="shared" si="16"/>
        <v>487.66200000000003</v>
      </c>
      <c r="AC23" s="10">
        <f t="shared" si="16"/>
        <v>0</v>
      </c>
      <c r="AD23" s="31"/>
    </row>
    <row r="24" spans="1:30">
      <c r="A24" s="3" t="s">
        <v>37</v>
      </c>
      <c r="B24" s="4" t="s">
        <v>38</v>
      </c>
      <c r="C24" s="10">
        <f t="shared" si="4"/>
        <v>249.411</v>
      </c>
      <c r="D24" s="10">
        <f t="shared" si="5"/>
        <v>1</v>
      </c>
      <c r="E24" s="10">
        <f t="shared" si="7"/>
        <v>1</v>
      </c>
      <c r="F24" s="78">
        <f>KV!F24+KL!F24+KRA!F24+ESM!F24+KAM!F24</f>
        <v>0</v>
      </c>
      <c r="G24" s="78">
        <f>KV!G24+KL!G24+KRA!G24+ESM!G24+KAM!G24</f>
        <v>0</v>
      </c>
      <c r="H24" s="78">
        <f>KV!H24+KL!H24+KRA!H24+ESM!H24+KAM!H24</f>
        <v>0</v>
      </c>
      <c r="I24" s="78">
        <f>KV!I24+KL!I24+KRA!I24+ESM!I24+KAM!I24</f>
        <v>1</v>
      </c>
      <c r="J24" s="78">
        <f>KV!J24+KL!J24+KRA!J24+ESM!J24+KAM!J24</f>
        <v>0</v>
      </c>
      <c r="K24" s="78">
        <f>KV!K24+KL!K24+KRA!K24+ESM!K24+KAM!K24</f>
        <v>0</v>
      </c>
      <c r="L24" s="78">
        <f>KV!L24+KL!L24+KRA!L24+ESM!L24+KAM!L24</f>
        <v>0</v>
      </c>
      <c r="M24" s="10">
        <f t="shared" si="6"/>
        <v>0</v>
      </c>
      <c r="N24" s="78">
        <f>KV!N24+KL!N24+KRA!N24+ESM!N24+KAM!N24</f>
        <v>0</v>
      </c>
      <c r="O24" s="78">
        <f>KV!O24+KL!O24+KRA!O24+ESM!O24+KAM!O24</f>
        <v>0</v>
      </c>
      <c r="P24" s="78">
        <f>KV!P24+KL!P24+KRA!P24+ESM!P24+KAM!P24</f>
        <v>0</v>
      </c>
      <c r="Q24" s="78">
        <f>KV!Q24+KL!Q24+KRA!Q24+ESM!Q24+KAM!Q24</f>
        <v>0</v>
      </c>
      <c r="R24" s="78">
        <f>KV!R24+KL!R24+KRA!R24+ESM!R24+KAM!R24</f>
        <v>0</v>
      </c>
      <c r="S24" s="10">
        <f t="shared" si="8"/>
        <v>0</v>
      </c>
      <c r="T24" s="78">
        <f>KV!T24+KL!T24+KRA!T24+ESM!T24+KAM!T24</f>
        <v>0</v>
      </c>
      <c r="U24" s="78">
        <f>KV!U24+KL!U24+KRA!U24+ESM!U24+KAM!U24</f>
        <v>0</v>
      </c>
      <c r="V24" s="78">
        <f>KV!V24+KL!V24+KRA!V24+ESM!V24+KAM!V24</f>
        <v>0</v>
      </c>
      <c r="W24" s="10">
        <f t="shared" si="9"/>
        <v>0</v>
      </c>
      <c r="X24" s="78">
        <f>KV!X24+KL!X24+KRA!X24+ESM!X24+KAM!X24</f>
        <v>0</v>
      </c>
      <c r="Y24" s="78">
        <f>KV!Y24+KL!Y24+KRA!Y24+ESM!Y24+KAM!Y24</f>
        <v>0</v>
      </c>
      <c r="Z24" s="78">
        <f>KV!Z24+KL!Z24+KRA!Z24+ESM!Z24+KAM!Z24</f>
        <v>0</v>
      </c>
      <c r="AA24" s="78">
        <f>KV!AA24+KL!AA24+KRA!AA24+ESM!AA24+KAM!AA24</f>
        <v>0</v>
      </c>
      <c r="AB24" s="91">
        <f>KV!AB24+KL!AB24+KRA!AB24+ESM!AB24+KAM!AB24</f>
        <v>248.411</v>
      </c>
      <c r="AC24" s="78">
        <f>KV!AC24+KL!AC24+KRA!AC24+ESM!AC24+KAM!AC24</f>
        <v>0</v>
      </c>
      <c r="AD24" s="31"/>
    </row>
    <row r="25" spans="1:30">
      <c r="A25" s="3" t="s">
        <v>39</v>
      </c>
      <c r="B25" s="4" t="s">
        <v>40</v>
      </c>
      <c r="C25" s="10">
        <f t="shared" si="4"/>
        <v>240.001</v>
      </c>
      <c r="D25" s="10">
        <f t="shared" si="5"/>
        <v>1</v>
      </c>
      <c r="E25" s="10">
        <f t="shared" si="7"/>
        <v>1</v>
      </c>
      <c r="F25" s="78">
        <f>KV!F25+KL!F25+KRA!F25+ESM!F25+KAM!F25</f>
        <v>0</v>
      </c>
      <c r="G25" s="78">
        <f>KV!G25+KL!G25+KRA!G25+ESM!G25+KAM!G25</f>
        <v>0</v>
      </c>
      <c r="H25" s="78">
        <f>KV!H25+KL!H25+KRA!H25+ESM!H25+KAM!H25</f>
        <v>0</v>
      </c>
      <c r="I25" s="78">
        <f>KV!I25+KL!I25+KRA!I25+ESM!I25+KAM!I25</f>
        <v>1</v>
      </c>
      <c r="J25" s="78">
        <f>KV!J25+KL!J25+KRA!J25+ESM!J25+KAM!J25</f>
        <v>0</v>
      </c>
      <c r="K25" s="78">
        <f>KV!K25+KL!K25+KRA!K25+ESM!K25+KAM!K25</f>
        <v>0</v>
      </c>
      <c r="L25" s="78">
        <f>KV!L25+KL!L25+KRA!L25+ESM!L25+KAM!L25</f>
        <v>0</v>
      </c>
      <c r="M25" s="10">
        <f t="shared" si="6"/>
        <v>0</v>
      </c>
      <c r="N25" s="78">
        <f>KV!N25+KL!N25+KRA!N25+ESM!N25+KAM!N25</f>
        <v>0</v>
      </c>
      <c r="O25" s="78">
        <f>KV!O25+KL!O25+KRA!O25+ESM!O25+KAM!O25</f>
        <v>0</v>
      </c>
      <c r="P25" s="78">
        <f>KV!P25+KL!P25+KRA!P25+ESM!P25+KAM!P25</f>
        <v>0</v>
      </c>
      <c r="Q25" s="78">
        <f>KV!Q25+KL!Q25+KRA!Q25+ESM!Q25+KAM!Q25</f>
        <v>0</v>
      </c>
      <c r="R25" s="78">
        <f>KV!R25+KL!R25+KRA!R25+ESM!R25+KAM!R25</f>
        <v>0</v>
      </c>
      <c r="S25" s="10">
        <f t="shared" si="8"/>
        <v>0</v>
      </c>
      <c r="T25" s="78">
        <f>KV!T25+KL!T25+KRA!T25+ESM!T25+KAM!T25</f>
        <v>0</v>
      </c>
      <c r="U25" s="78">
        <f>KV!U25+KL!U25+KRA!U25+ESM!U25+KAM!U25</f>
        <v>0</v>
      </c>
      <c r="V25" s="78">
        <f>KV!V25+KL!V25+KRA!V25+ESM!V25+KAM!V25</f>
        <v>0</v>
      </c>
      <c r="W25" s="10">
        <f t="shared" si="9"/>
        <v>0</v>
      </c>
      <c r="X25" s="78">
        <f>KV!X25+KL!X25+KRA!X25+ESM!X25+KAM!X25</f>
        <v>0</v>
      </c>
      <c r="Y25" s="78">
        <f>KV!Y25+KL!Y25+KRA!Y25+ESM!Y25+KAM!Y25</f>
        <v>0</v>
      </c>
      <c r="Z25" s="78">
        <f>KV!Z25+KL!Z25+KRA!Z25+ESM!Z25+KAM!Z25</f>
        <v>0</v>
      </c>
      <c r="AA25" s="78">
        <f>KV!AA25+KL!AA25+KRA!AA25+ESM!AA25+KAM!AA25</f>
        <v>0</v>
      </c>
      <c r="AB25" s="91">
        <f>KV!AB25+KL!AB25+KRA!AB25+ESM!AB25+KAM!AB25</f>
        <v>239.001</v>
      </c>
      <c r="AC25" s="78">
        <f>KV!AC25+KL!AC25+KRA!AC25+ESM!AC25+KAM!AC25</f>
        <v>0</v>
      </c>
      <c r="AD25" s="31"/>
    </row>
    <row r="26" spans="1:30" ht="15" customHeight="1">
      <c r="A26" s="3" t="s">
        <v>41</v>
      </c>
      <c r="B26" s="4" t="s">
        <v>42</v>
      </c>
      <c r="C26" s="10">
        <f t="shared" si="4"/>
        <v>0.25</v>
      </c>
      <c r="D26" s="10">
        <f t="shared" si="5"/>
        <v>0</v>
      </c>
      <c r="E26" s="10">
        <f t="shared" si="7"/>
        <v>0</v>
      </c>
      <c r="F26" s="78">
        <f>KV!F26+KL!F26+KRA!F26+ESM!F26+KAM!F26</f>
        <v>0</v>
      </c>
      <c r="G26" s="78">
        <f>KV!G26+KL!G26+KRA!G26+ESM!G26+KAM!G26</f>
        <v>0</v>
      </c>
      <c r="H26" s="78">
        <f>KV!H26+KL!H26+KRA!H26+ESM!H26+KAM!H26</f>
        <v>0</v>
      </c>
      <c r="I26" s="78">
        <f>KV!I26+KL!I26+KRA!I26+ESM!I26+KAM!I26</f>
        <v>0</v>
      </c>
      <c r="J26" s="78">
        <f>KV!J26+KL!J26+KRA!J26+ESM!J26+KAM!J26</f>
        <v>0</v>
      </c>
      <c r="K26" s="78">
        <f>KV!K26+KL!K26+KRA!K26+ESM!K26+KAM!K26</f>
        <v>0</v>
      </c>
      <c r="L26" s="78">
        <f>KV!L26+KL!L26+KRA!L26+ESM!L26+KAM!L26</f>
        <v>0</v>
      </c>
      <c r="M26" s="10">
        <f t="shared" si="6"/>
        <v>0</v>
      </c>
      <c r="N26" s="78">
        <f>KV!N26+KL!N26+KRA!N26+ESM!N26+KAM!N26</f>
        <v>0</v>
      </c>
      <c r="O26" s="78">
        <f>KV!O26+KL!O26+KRA!O26+ESM!O26+KAM!O26</f>
        <v>0</v>
      </c>
      <c r="P26" s="78">
        <f>KV!P26+KL!P26+KRA!P26+ESM!P26+KAM!P26</f>
        <v>0</v>
      </c>
      <c r="Q26" s="78">
        <f>KV!Q26+KL!Q26+KRA!Q26+ESM!Q26+KAM!Q26</f>
        <v>0</v>
      </c>
      <c r="R26" s="78">
        <f>KV!R26+KL!R26+KRA!R26+ESM!R26+KAM!R26</f>
        <v>0</v>
      </c>
      <c r="S26" s="10">
        <f t="shared" si="8"/>
        <v>0</v>
      </c>
      <c r="T26" s="78">
        <f>KV!T26+KL!T26+KRA!T26+ESM!T26+KAM!T26</f>
        <v>0</v>
      </c>
      <c r="U26" s="78">
        <f>KV!U26+KL!U26+KRA!U26+ESM!U26+KAM!U26</f>
        <v>0</v>
      </c>
      <c r="V26" s="78">
        <f>KV!V26+KL!V26+KRA!V26+ESM!V26+KAM!V26</f>
        <v>0</v>
      </c>
      <c r="W26" s="10">
        <f t="shared" si="9"/>
        <v>0</v>
      </c>
      <c r="X26" s="78">
        <f>KV!X26+KL!X26+KRA!X26+ESM!X26+KAM!X26</f>
        <v>0</v>
      </c>
      <c r="Y26" s="78">
        <f>KV!Y26+KL!Y26+KRA!Y26+ESM!Y26+KAM!Y26</f>
        <v>0</v>
      </c>
      <c r="Z26" s="78">
        <f>KV!Z26+KL!Z26+KRA!Z26+ESM!Z26+KAM!Z26</f>
        <v>0</v>
      </c>
      <c r="AA26" s="78">
        <f>KV!AA26+KL!AA26+KRA!AA26+ESM!AA26+KAM!AA26</f>
        <v>0</v>
      </c>
      <c r="AB26" s="91">
        <f>KV!AB26+KL!AB26+KRA!AB26+ESM!AB26+KAM!AB26</f>
        <v>0.25</v>
      </c>
      <c r="AC26" s="78">
        <f>KV!AC26+KL!AC26+KRA!AC26+ESM!AC26+KAM!AC26</f>
        <v>0</v>
      </c>
      <c r="AD26" s="31"/>
    </row>
    <row r="27" spans="1:30" ht="26.5">
      <c r="A27" s="1" t="s">
        <v>43</v>
      </c>
      <c r="B27" s="2" t="s">
        <v>44</v>
      </c>
      <c r="C27" s="10">
        <f t="shared" si="4"/>
        <v>2680.2890000000002</v>
      </c>
      <c r="D27" s="10">
        <f t="shared" si="5"/>
        <v>0</v>
      </c>
      <c r="E27" s="10">
        <f t="shared" si="7"/>
        <v>0</v>
      </c>
      <c r="F27" s="10">
        <f>F28+F32</f>
        <v>0</v>
      </c>
      <c r="G27" s="10">
        <f t="shared" ref="G27:AC27" si="17">G28+G32</f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si="17"/>
        <v>0</v>
      </c>
      <c r="M27" s="10">
        <f t="shared" si="6"/>
        <v>0</v>
      </c>
      <c r="N27" s="10">
        <f t="shared" si="17"/>
        <v>0</v>
      </c>
      <c r="O27" s="10">
        <f t="shared" si="17"/>
        <v>0</v>
      </c>
      <c r="P27" s="10">
        <f t="shared" si="17"/>
        <v>0</v>
      </c>
      <c r="Q27" s="10">
        <f t="shared" si="17"/>
        <v>0</v>
      </c>
      <c r="R27" s="10">
        <f t="shared" si="17"/>
        <v>0</v>
      </c>
      <c r="S27" s="10">
        <f t="shared" si="8"/>
        <v>0</v>
      </c>
      <c r="T27" s="10">
        <f t="shared" si="17"/>
        <v>0</v>
      </c>
      <c r="U27" s="10">
        <f t="shared" si="17"/>
        <v>0</v>
      </c>
      <c r="V27" s="10">
        <f t="shared" si="17"/>
        <v>0</v>
      </c>
      <c r="W27" s="10">
        <f t="shared" si="9"/>
        <v>933.94899999999996</v>
      </c>
      <c r="X27" s="10">
        <f t="shared" si="17"/>
        <v>14.4</v>
      </c>
      <c r="Y27" s="10">
        <f t="shared" si="17"/>
        <v>919.54899999999998</v>
      </c>
      <c r="Z27" s="10">
        <f t="shared" si="17"/>
        <v>0</v>
      </c>
      <c r="AA27" s="10">
        <f t="shared" si="17"/>
        <v>0</v>
      </c>
      <c r="AB27" s="10">
        <f t="shared" si="17"/>
        <v>1746.3400000000001</v>
      </c>
      <c r="AC27" s="10">
        <f t="shared" si="17"/>
        <v>0</v>
      </c>
      <c r="AD27" s="31"/>
    </row>
    <row r="28" spans="1:30" ht="26.5">
      <c r="A28" s="3" t="s">
        <v>45</v>
      </c>
      <c r="B28" s="4" t="s">
        <v>46</v>
      </c>
      <c r="C28" s="10">
        <f t="shared" si="4"/>
        <v>1400.3319999999999</v>
      </c>
      <c r="D28" s="10">
        <f t="shared" si="5"/>
        <v>0</v>
      </c>
      <c r="E28" s="10">
        <f t="shared" si="7"/>
        <v>0</v>
      </c>
      <c r="F28" s="10">
        <f>F29+F30+F31</f>
        <v>0</v>
      </c>
      <c r="G28" s="10">
        <f t="shared" ref="G28:AC28" si="18">G29+G30+G31</f>
        <v>0</v>
      </c>
      <c r="H28" s="10">
        <f t="shared" si="18"/>
        <v>0</v>
      </c>
      <c r="I28" s="10">
        <f t="shared" si="18"/>
        <v>0</v>
      </c>
      <c r="J28" s="10">
        <f t="shared" si="18"/>
        <v>0</v>
      </c>
      <c r="K28" s="10">
        <f t="shared" si="18"/>
        <v>0</v>
      </c>
      <c r="L28" s="10">
        <f t="shared" si="18"/>
        <v>0</v>
      </c>
      <c r="M28" s="10">
        <f t="shared" si="6"/>
        <v>0</v>
      </c>
      <c r="N28" s="10">
        <f t="shared" si="18"/>
        <v>0</v>
      </c>
      <c r="O28" s="10">
        <f t="shared" si="18"/>
        <v>0</v>
      </c>
      <c r="P28" s="10">
        <f t="shared" si="18"/>
        <v>0</v>
      </c>
      <c r="Q28" s="10">
        <f t="shared" si="18"/>
        <v>0</v>
      </c>
      <c r="R28" s="10">
        <f t="shared" si="18"/>
        <v>0</v>
      </c>
      <c r="S28" s="10">
        <f t="shared" si="8"/>
        <v>0</v>
      </c>
      <c r="T28" s="10">
        <f t="shared" si="18"/>
        <v>0</v>
      </c>
      <c r="U28" s="10">
        <f t="shared" si="18"/>
        <v>0</v>
      </c>
      <c r="V28" s="10">
        <f t="shared" si="18"/>
        <v>0</v>
      </c>
      <c r="W28" s="10">
        <f t="shared" si="9"/>
        <v>602.9</v>
      </c>
      <c r="X28" s="10">
        <f t="shared" si="18"/>
        <v>14.4</v>
      </c>
      <c r="Y28" s="10">
        <f t="shared" si="18"/>
        <v>588.5</v>
      </c>
      <c r="Z28" s="10">
        <f t="shared" si="18"/>
        <v>0</v>
      </c>
      <c r="AA28" s="10">
        <f t="shared" si="18"/>
        <v>0</v>
      </c>
      <c r="AB28" s="10">
        <f t="shared" si="18"/>
        <v>797.43200000000002</v>
      </c>
      <c r="AC28" s="10">
        <f t="shared" si="18"/>
        <v>0</v>
      </c>
      <c r="AD28" s="31"/>
    </row>
    <row r="29" spans="1:30">
      <c r="A29" s="3" t="s">
        <v>47</v>
      </c>
      <c r="B29" s="4" t="s">
        <v>48</v>
      </c>
      <c r="C29" s="10">
        <f t="shared" si="4"/>
        <v>127.94799999999999</v>
      </c>
      <c r="D29" s="10">
        <f t="shared" si="5"/>
        <v>0</v>
      </c>
      <c r="E29" s="10">
        <f t="shared" si="7"/>
        <v>0</v>
      </c>
      <c r="F29" s="10"/>
      <c r="G29" s="10"/>
      <c r="H29" s="10"/>
      <c r="I29" s="10"/>
      <c r="J29" s="10"/>
      <c r="K29" s="10"/>
      <c r="L29" s="10"/>
      <c r="M29" s="10">
        <f t="shared" si="6"/>
        <v>0</v>
      </c>
      <c r="N29" s="10"/>
      <c r="O29" s="10"/>
      <c r="P29" s="10"/>
      <c r="Q29" s="10"/>
      <c r="R29" s="10"/>
      <c r="S29" s="10">
        <f t="shared" si="8"/>
        <v>0</v>
      </c>
      <c r="T29" s="10"/>
      <c r="U29" s="10"/>
      <c r="V29" s="10"/>
      <c r="W29" s="10">
        <f t="shared" si="9"/>
        <v>1</v>
      </c>
      <c r="X29" s="78">
        <f>KV!X29+KL!X29+KRA!X29+ESM!X29+KAM!X29</f>
        <v>1</v>
      </c>
      <c r="Y29" s="78">
        <f>KV!Y29+KL!Y29+KRA!Y29+ESM!Y29+KAM!Y29</f>
        <v>0</v>
      </c>
      <c r="Z29" s="78">
        <f>KV!Z29+KL!Z29+KRA!Z29+ESM!Z29+KAM!Z29</f>
        <v>0</v>
      </c>
      <c r="AA29" s="78">
        <f>KV!AA29+KL!AA29+KRA!AA29+ESM!AA29+KAM!AA29</f>
        <v>0</v>
      </c>
      <c r="AB29" s="91">
        <f>KV!AB29+KL!AB29+KRA!AB29+ESM!AB29+KAM!AB29</f>
        <v>126.94799999999999</v>
      </c>
      <c r="AC29" s="78">
        <f>KV!AC29+KL!AC29+KRA!AC29+ESM!AC29+KAM!AC29</f>
        <v>0</v>
      </c>
      <c r="AD29" s="31"/>
    </row>
    <row r="30" spans="1:30">
      <c r="A30" s="3" t="s">
        <v>49</v>
      </c>
      <c r="B30" s="4" t="s">
        <v>50</v>
      </c>
      <c r="C30" s="10">
        <f t="shared" si="4"/>
        <v>319.47199999999998</v>
      </c>
      <c r="D30" s="10">
        <f t="shared" si="5"/>
        <v>0</v>
      </c>
      <c r="E30" s="10">
        <f t="shared" si="7"/>
        <v>0</v>
      </c>
      <c r="F30" s="10"/>
      <c r="G30" s="10"/>
      <c r="H30" s="10"/>
      <c r="I30" s="10"/>
      <c r="J30" s="10"/>
      <c r="K30" s="10"/>
      <c r="L30" s="10"/>
      <c r="M30" s="10">
        <f t="shared" si="6"/>
        <v>0</v>
      </c>
      <c r="N30" s="10"/>
      <c r="O30" s="10"/>
      <c r="P30" s="10"/>
      <c r="Q30" s="10"/>
      <c r="R30" s="10"/>
      <c r="S30" s="10">
        <f t="shared" si="8"/>
        <v>0</v>
      </c>
      <c r="T30" s="10"/>
      <c r="U30" s="10"/>
      <c r="V30" s="10"/>
      <c r="W30" s="10">
        <f t="shared" si="9"/>
        <v>3.2</v>
      </c>
      <c r="X30" s="78">
        <f>KV!X30+KL!X30+KRA!X30+ESM!X30+KAM!X30</f>
        <v>3</v>
      </c>
      <c r="Y30" s="78">
        <f>KV!Y30+KL!Y30+KRA!Y30+ESM!Y30+KAM!Y30</f>
        <v>0.2</v>
      </c>
      <c r="Z30" s="78">
        <f>KV!Z30+KL!Z30+KRA!Z30+ESM!Z30+KAM!Z30</f>
        <v>0</v>
      </c>
      <c r="AA30" s="78">
        <f>KV!AA30+KL!AA30+KRA!AA30+ESM!AA30+KAM!AA30</f>
        <v>0</v>
      </c>
      <c r="AB30" s="91">
        <f>KV!AB30+KL!AB30+KRA!AB30+ESM!AB30+KAM!AB30</f>
        <v>316.27199999999999</v>
      </c>
      <c r="AC30" s="78">
        <f>KV!AC30+KL!AC30+KRA!AC30+ESM!AC30+KAM!AC30</f>
        <v>0</v>
      </c>
      <c r="AD30" s="31"/>
    </row>
    <row r="31" spans="1:30" ht="39.5">
      <c r="A31" s="3" t="s">
        <v>136</v>
      </c>
      <c r="B31" s="4" t="s">
        <v>51</v>
      </c>
      <c r="C31" s="10">
        <f t="shared" si="4"/>
        <v>952.91199999999992</v>
      </c>
      <c r="D31" s="10">
        <f t="shared" si="5"/>
        <v>0</v>
      </c>
      <c r="E31" s="10">
        <f t="shared" si="7"/>
        <v>0</v>
      </c>
      <c r="F31" s="10"/>
      <c r="G31" s="10"/>
      <c r="H31" s="10"/>
      <c r="I31" s="10"/>
      <c r="J31" s="10"/>
      <c r="K31" s="10"/>
      <c r="L31" s="10"/>
      <c r="M31" s="10">
        <f t="shared" si="6"/>
        <v>0</v>
      </c>
      <c r="N31" s="10"/>
      <c r="O31" s="10"/>
      <c r="P31" s="10"/>
      <c r="Q31" s="10"/>
      <c r="R31" s="10"/>
      <c r="S31" s="10">
        <f t="shared" si="8"/>
        <v>0</v>
      </c>
      <c r="T31" s="10"/>
      <c r="U31" s="10"/>
      <c r="V31" s="10"/>
      <c r="W31" s="10">
        <f t="shared" si="9"/>
        <v>598.69999999999993</v>
      </c>
      <c r="X31" s="78">
        <f>KV!X31+KL!X31+KRA!X31+ESM!X31+KAM!X31</f>
        <v>10.4</v>
      </c>
      <c r="Y31" s="78">
        <f>KV!Y31+KL!Y31+KRA!Y31+ESM!Y31+KAM!Y31</f>
        <v>588.29999999999995</v>
      </c>
      <c r="Z31" s="78">
        <f>KV!Z31+KL!Z31+KRA!Z31+ESM!Z31+KAM!Z31</f>
        <v>0</v>
      </c>
      <c r="AA31" s="78">
        <f>KV!AA31+KL!AA31+KRA!AA31+ESM!AA31+KAM!AA31</f>
        <v>0</v>
      </c>
      <c r="AB31" s="91">
        <f>KV!AB31+KL!AB31+KRA!AB31+ESM!AB31+KAM!AB31</f>
        <v>354.21199999999999</v>
      </c>
      <c r="AC31" s="78">
        <f>KV!AC31+KL!AC31+KRA!AC31+ESM!AC31+KAM!AC31</f>
        <v>0</v>
      </c>
      <c r="AD31" s="31"/>
    </row>
    <row r="32" spans="1:30" ht="26.5">
      <c r="A32" s="3" t="s">
        <v>52</v>
      </c>
      <c r="B32" s="4" t="s">
        <v>53</v>
      </c>
      <c r="C32" s="10">
        <f t="shared" si="4"/>
        <v>1279.9569999999999</v>
      </c>
      <c r="D32" s="10">
        <f t="shared" si="5"/>
        <v>0</v>
      </c>
      <c r="E32" s="10">
        <f t="shared" si="7"/>
        <v>0</v>
      </c>
      <c r="F32" s="10">
        <f>F33+F34+F35+F36</f>
        <v>0</v>
      </c>
      <c r="G32" s="10">
        <f t="shared" ref="G32:AC32" si="19">G33+G34+G35+G36</f>
        <v>0</v>
      </c>
      <c r="H32" s="10">
        <f t="shared" si="19"/>
        <v>0</v>
      </c>
      <c r="I32" s="10">
        <f t="shared" si="19"/>
        <v>0</v>
      </c>
      <c r="J32" s="10">
        <f t="shared" si="19"/>
        <v>0</v>
      </c>
      <c r="K32" s="10">
        <f t="shared" si="19"/>
        <v>0</v>
      </c>
      <c r="L32" s="10">
        <f t="shared" si="19"/>
        <v>0</v>
      </c>
      <c r="M32" s="10">
        <f t="shared" si="6"/>
        <v>0</v>
      </c>
      <c r="N32" s="10">
        <f t="shared" si="19"/>
        <v>0</v>
      </c>
      <c r="O32" s="10">
        <f t="shared" si="19"/>
        <v>0</v>
      </c>
      <c r="P32" s="10">
        <f t="shared" si="19"/>
        <v>0</v>
      </c>
      <c r="Q32" s="10">
        <f t="shared" si="19"/>
        <v>0</v>
      </c>
      <c r="R32" s="10">
        <f t="shared" si="19"/>
        <v>0</v>
      </c>
      <c r="S32" s="10">
        <f t="shared" si="8"/>
        <v>0</v>
      </c>
      <c r="T32" s="10">
        <f t="shared" si="19"/>
        <v>0</v>
      </c>
      <c r="U32" s="10">
        <f t="shared" si="19"/>
        <v>0</v>
      </c>
      <c r="V32" s="10">
        <f t="shared" si="19"/>
        <v>0</v>
      </c>
      <c r="W32" s="10">
        <f t="shared" si="9"/>
        <v>331.04899999999998</v>
      </c>
      <c r="X32" s="10">
        <f t="shared" si="19"/>
        <v>0</v>
      </c>
      <c r="Y32" s="10">
        <f t="shared" si="19"/>
        <v>331.04899999999998</v>
      </c>
      <c r="Z32" s="10">
        <f t="shared" si="19"/>
        <v>0</v>
      </c>
      <c r="AA32" s="10">
        <f t="shared" si="19"/>
        <v>0</v>
      </c>
      <c r="AB32" s="10">
        <f t="shared" si="19"/>
        <v>948.90800000000002</v>
      </c>
      <c r="AC32" s="10">
        <f t="shared" si="19"/>
        <v>0</v>
      </c>
      <c r="AD32" s="31"/>
    </row>
    <row r="33" spans="1:30">
      <c r="A33" s="3" t="s">
        <v>54</v>
      </c>
      <c r="B33" s="4" t="s">
        <v>55</v>
      </c>
      <c r="C33" s="10">
        <f t="shared" si="4"/>
        <v>188.351</v>
      </c>
      <c r="D33" s="10">
        <f t="shared" si="5"/>
        <v>0</v>
      </c>
      <c r="E33" s="10">
        <f t="shared" si="7"/>
        <v>0</v>
      </c>
      <c r="F33" s="10"/>
      <c r="G33" s="10"/>
      <c r="H33" s="10"/>
      <c r="I33" s="10"/>
      <c r="J33" s="10"/>
      <c r="K33" s="10"/>
      <c r="L33" s="10"/>
      <c r="M33" s="10">
        <f t="shared" si="6"/>
        <v>0</v>
      </c>
      <c r="N33" s="10"/>
      <c r="O33" s="10"/>
      <c r="P33" s="10"/>
      <c r="Q33" s="10"/>
      <c r="R33" s="10"/>
      <c r="S33" s="10">
        <f t="shared" si="8"/>
        <v>0</v>
      </c>
      <c r="T33" s="10"/>
      <c r="U33" s="10"/>
      <c r="V33" s="10"/>
      <c r="W33" s="10">
        <f t="shared" si="9"/>
        <v>37.052</v>
      </c>
      <c r="X33" s="78">
        <f>KV!X33+KL!X33+KRA!X33+ESM!X33+KAM!X33</f>
        <v>0</v>
      </c>
      <c r="Y33" s="78">
        <f>KV!Y33+KL!Y33+KRA!Y33+ESM!Y33+KAM!Y33</f>
        <v>37.052</v>
      </c>
      <c r="Z33" s="78">
        <f>KV!Z33+KL!Z33+KRA!Z33+ESM!Z33+KAM!Z33</f>
        <v>0</v>
      </c>
      <c r="AA33" s="78">
        <f>KV!AA33+KL!AA33+KRA!AA33+ESM!AA33+KAM!AA33</f>
        <v>0</v>
      </c>
      <c r="AB33" s="91">
        <f>KV!AB33+KL!AB33+KRA!AB33+ESM!AB33+KAM!AB33</f>
        <v>151.29900000000001</v>
      </c>
      <c r="AC33" s="78">
        <f>KV!AC33+KL!AC33+KRA!AC33+ESM!AC33+KAM!AC33</f>
        <v>0</v>
      </c>
      <c r="AD33" s="31"/>
    </row>
    <row r="34" spans="1:30">
      <c r="A34" s="3" t="s">
        <v>56</v>
      </c>
      <c r="B34" s="4" t="s">
        <v>57</v>
      </c>
      <c r="C34" s="10">
        <f t="shared" si="4"/>
        <v>1.984</v>
      </c>
      <c r="D34" s="10">
        <f t="shared" si="5"/>
        <v>0</v>
      </c>
      <c r="E34" s="10">
        <f t="shared" si="7"/>
        <v>0</v>
      </c>
      <c r="F34" s="10"/>
      <c r="G34" s="10"/>
      <c r="H34" s="10"/>
      <c r="I34" s="10"/>
      <c r="J34" s="10"/>
      <c r="K34" s="10"/>
      <c r="L34" s="10"/>
      <c r="M34" s="10">
        <f t="shared" si="6"/>
        <v>0</v>
      </c>
      <c r="N34" s="10"/>
      <c r="O34" s="10"/>
      <c r="P34" s="10"/>
      <c r="Q34" s="10"/>
      <c r="R34" s="10"/>
      <c r="S34" s="10">
        <f t="shared" si="8"/>
        <v>0</v>
      </c>
      <c r="T34" s="10"/>
      <c r="U34" s="10"/>
      <c r="V34" s="10"/>
      <c r="W34" s="10">
        <f t="shared" si="9"/>
        <v>0</v>
      </c>
      <c r="X34" s="78">
        <f>KV!X34+KL!X34+KRA!X34+ESM!X34+KAM!X34</f>
        <v>0</v>
      </c>
      <c r="Y34" s="78">
        <f>KV!Y34+KL!Y34+KRA!Y34+ESM!Y34+KAM!Y34</f>
        <v>0</v>
      </c>
      <c r="Z34" s="78">
        <f>KV!Z34+KL!Z34+KRA!Z34+ESM!Z34+KAM!Z34</f>
        <v>0</v>
      </c>
      <c r="AA34" s="78">
        <f>KV!AA34+KL!AA34+KRA!AA34+ESM!AA34+KAM!AA34</f>
        <v>0</v>
      </c>
      <c r="AB34" s="91">
        <f>KV!AB34+KL!AB34+KRA!AB34+ESM!AB34+KAM!AB34</f>
        <v>1.984</v>
      </c>
      <c r="AC34" s="78">
        <f>KV!AC34+KL!AC34+KRA!AC34+ESM!AC34+KAM!AC34</f>
        <v>0</v>
      </c>
      <c r="AD34" s="31"/>
    </row>
    <row r="35" spans="1:30">
      <c r="A35" s="3" t="s">
        <v>58</v>
      </c>
      <c r="B35" s="4" t="s">
        <v>59</v>
      </c>
      <c r="C35" s="10">
        <f t="shared" si="4"/>
        <v>42.871000000000002</v>
      </c>
      <c r="D35" s="10">
        <f t="shared" si="5"/>
        <v>0</v>
      </c>
      <c r="E35" s="10">
        <f t="shared" si="7"/>
        <v>0</v>
      </c>
      <c r="F35" s="10"/>
      <c r="G35" s="10"/>
      <c r="H35" s="10"/>
      <c r="I35" s="10"/>
      <c r="J35" s="10"/>
      <c r="K35" s="10"/>
      <c r="L35" s="10"/>
      <c r="M35" s="10">
        <f t="shared" si="6"/>
        <v>0</v>
      </c>
      <c r="N35" s="10"/>
      <c r="O35" s="10"/>
      <c r="P35" s="10"/>
      <c r="Q35" s="10"/>
      <c r="R35" s="10"/>
      <c r="S35" s="10">
        <f t="shared" si="8"/>
        <v>0</v>
      </c>
      <c r="T35" s="10"/>
      <c r="U35" s="10"/>
      <c r="V35" s="10"/>
      <c r="W35" s="10">
        <f t="shared" si="9"/>
        <v>1.9970000000000001</v>
      </c>
      <c r="X35" s="78">
        <f>KV!X35+KL!X35+KRA!X35+ESM!X35+KAM!X35</f>
        <v>0</v>
      </c>
      <c r="Y35" s="78">
        <f>KV!Y35+KL!Y35+KRA!Y35+ESM!Y35+KAM!Y35</f>
        <v>1.9970000000000001</v>
      </c>
      <c r="Z35" s="78">
        <f>KV!Z35+KL!Z35+KRA!Z35+ESM!Z35+KAM!Z35</f>
        <v>0</v>
      </c>
      <c r="AA35" s="78">
        <f>KV!AA35+KL!AA35+KRA!AA35+ESM!AA35+KAM!AA35</f>
        <v>0</v>
      </c>
      <c r="AB35" s="91">
        <f>KV!AB35+KL!AB35+KRA!AB35+ESM!AB35+KAM!AB35</f>
        <v>40.874000000000002</v>
      </c>
      <c r="AC35" s="78">
        <f>KV!AC35+KL!AC35+KRA!AC35+ESM!AC35+KAM!AC35</f>
        <v>0</v>
      </c>
      <c r="AD35" s="31"/>
    </row>
    <row r="36" spans="1:30" ht="26.5">
      <c r="A36" s="3" t="s">
        <v>60</v>
      </c>
      <c r="B36" s="4" t="s">
        <v>61</v>
      </c>
      <c r="C36" s="10">
        <f t="shared" si="4"/>
        <v>1046.751</v>
      </c>
      <c r="D36" s="10">
        <f t="shared" si="5"/>
        <v>0</v>
      </c>
      <c r="E36" s="10">
        <f t="shared" si="7"/>
        <v>0</v>
      </c>
      <c r="F36" s="10"/>
      <c r="G36" s="10"/>
      <c r="H36" s="10"/>
      <c r="I36" s="10"/>
      <c r="J36" s="10"/>
      <c r="K36" s="10"/>
      <c r="L36" s="10"/>
      <c r="M36" s="10">
        <f t="shared" si="6"/>
        <v>0</v>
      </c>
      <c r="N36" s="10"/>
      <c r="O36" s="10"/>
      <c r="P36" s="10"/>
      <c r="Q36" s="10"/>
      <c r="R36" s="10"/>
      <c r="S36" s="10">
        <f t="shared" si="8"/>
        <v>0</v>
      </c>
      <c r="T36" s="10"/>
      <c r="U36" s="10"/>
      <c r="V36" s="10"/>
      <c r="W36" s="10">
        <f t="shared" si="9"/>
        <v>292</v>
      </c>
      <c r="X36" s="78">
        <f>KV!X36+KL!X36+KRA!X36+ESM!X36+KAM!X36</f>
        <v>0</v>
      </c>
      <c r="Y36" s="78">
        <f>KV!Y36+KL!Y36+KRA!Y36+ESM!Y36+KAM!Y36</f>
        <v>292</v>
      </c>
      <c r="Z36" s="78">
        <f>KV!Z36+KL!Z36+KRA!Z36+ESM!Z36+KAM!Z36</f>
        <v>0</v>
      </c>
      <c r="AA36" s="78">
        <f>KV!AA36+KL!AA36+KRA!AA36+ESM!AA36+KAM!AA36</f>
        <v>0</v>
      </c>
      <c r="AB36" s="91">
        <f>KV!AB36+KL!AB36+KRA!AB36+ESM!AB36+KAM!AB36</f>
        <v>754.75099999999998</v>
      </c>
      <c r="AC36" s="78">
        <f>KV!AC36+KL!AC36+KRA!AC36+ESM!AC36+KAM!AC36</f>
        <v>0</v>
      </c>
      <c r="AD36" s="31"/>
    </row>
    <row r="37" spans="1:30">
      <c r="A37" s="1" t="s">
        <v>102</v>
      </c>
      <c r="B37" s="2" t="s">
        <v>62</v>
      </c>
      <c r="C37" s="10">
        <f t="shared" si="4"/>
        <v>442.91199999999998</v>
      </c>
      <c r="D37" s="10">
        <f t="shared" si="5"/>
        <v>0</v>
      </c>
      <c r="E37" s="10">
        <f t="shared" si="7"/>
        <v>0</v>
      </c>
      <c r="F37" s="10">
        <f>SUM(F38:F43)</f>
        <v>0</v>
      </c>
      <c r="G37" s="10">
        <f t="shared" ref="G37:AC37" si="20">SUM(G38:G43)</f>
        <v>0</v>
      </c>
      <c r="H37" s="10">
        <f t="shared" si="20"/>
        <v>0</v>
      </c>
      <c r="I37" s="10">
        <f t="shared" si="20"/>
        <v>0</v>
      </c>
      <c r="J37" s="10">
        <f t="shared" si="20"/>
        <v>0</v>
      </c>
      <c r="K37" s="10">
        <f t="shared" si="20"/>
        <v>0</v>
      </c>
      <c r="L37" s="10">
        <f t="shared" si="20"/>
        <v>0</v>
      </c>
      <c r="M37" s="10">
        <f t="shared" si="6"/>
        <v>172.798</v>
      </c>
      <c r="N37" s="10">
        <f t="shared" si="20"/>
        <v>1</v>
      </c>
      <c r="O37" s="10">
        <f t="shared" si="20"/>
        <v>0</v>
      </c>
      <c r="P37" s="10">
        <f t="shared" si="20"/>
        <v>0</v>
      </c>
      <c r="Q37" s="10">
        <f t="shared" si="20"/>
        <v>171.798</v>
      </c>
      <c r="R37" s="10">
        <f t="shared" si="20"/>
        <v>0</v>
      </c>
      <c r="S37" s="10">
        <f t="shared" si="8"/>
        <v>0</v>
      </c>
      <c r="T37" s="10">
        <f t="shared" si="20"/>
        <v>0</v>
      </c>
      <c r="U37" s="10">
        <f t="shared" si="20"/>
        <v>0</v>
      </c>
      <c r="V37" s="10">
        <f t="shared" si="20"/>
        <v>0</v>
      </c>
      <c r="W37" s="10">
        <f t="shared" si="9"/>
        <v>0</v>
      </c>
      <c r="X37" s="10">
        <f t="shared" si="20"/>
        <v>0</v>
      </c>
      <c r="Y37" s="10">
        <f t="shared" si="20"/>
        <v>0</v>
      </c>
      <c r="Z37" s="10">
        <f t="shared" si="20"/>
        <v>0</v>
      </c>
      <c r="AA37" s="10">
        <f t="shared" si="20"/>
        <v>0</v>
      </c>
      <c r="AB37" s="10">
        <f t="shared" si="20"/>
        <v>270.11399999999998</v>
      </c>
      <c r="AC37" s="10">
        <f t="shared" si="20"/>
        <v>0</v>
      </c>
      <c r="AD37" s="31"/>
    </row>
    <row r="38" spans="1:30" ht="26.5">
      <c r="A38" s="3" t="s">
        <v>63</v>
      </c>
      <c r="B38" s="4" t="s">
        <v>64</v>
      </c>
      <c r="C38" s="10">
        <f t="shared" si="4"/>
        <v>0</v>
      </c>
      <c r="D38" s="10">
        <f t="shared" si="5"/>
        <v>0</v>
      </c>
      <c r="E38" s="10">
        <f t="shared" si="7"/>
        <v>0</v>
      </c>
      <c r="F38" s="78">
        <f>KV!F38+KL!F38+KRA!F38+ESM!F38+KAM!F38</f>
        <v>0</v>
      </c>
      <c r="G38" s="78">
        <f>KV!G38+KL!G38+KRA!G38+ESM!G38+KAM!G38</f>
        <v>0</v>
      </c>
      <c r="H38" s="78">
        <f>KV!H38+KL!H38+KRA!H38+ESM!H38+KAM!H38</f>
        <v>0</v>
      </c>
      <c r="I38" s="78">
        <f>KV!I38+KL!I38+KRA!I38+ESM!I38+KAM!I38</f>
        <v>0</v>
      </c>
      <c r="J38" s="78">
        <f>KV!J38+KL!J38+KRA!J38+ESM!J38+KAM!J38</f>
        <v>0</v>
      </c>
      <c r="K38" s="78">
        <f>KV!K38+KL!K38+KRA!K38+ESM!K38+KAM!K38</f>
        <v>0</v>
      </c>
      <c r="L38" s="78">
        <f>KV!L38+KL!L38+KRA!L38+ESM!L38+KAM!L38</f>
        <v>0</v>
      </c>
      <c r="M38" s="10">
        <f t="shared" si="6"/>
        <v>0</v>
      </c>
      <c r="N38" s="78">
        <f>KV!N38+KL!N38+KRA!N38+ESM!N38+KAM!N38</f>
        <v>0</v>
      </c>
      <c r="O38" s="78">
        <f>KV!O38+KL!O38+KRA!O38+ESM!O38+KAM!O38</f>
        <v>0</v>
      </c>
      <c r="P38" s="78">
        <f>KV!P38+KL!P38+KRA!P38+ESM!P38+KAM!P38</f>
        <v>0</v>
      </c>
      <c r="Q38" s="78">
        <f>KV!Q38+KL!Q38+KRA!Q38+ESM!Q38+KAM!Q38</f>
        <v>0</v>
      </c>
      <c r="R38" s="78">
        <f>KV!R38+KL!R38+KRA!R38+ESM!R38+KAM!R38</f>
        <v>0</v>
      </c>
      <c r="S38" s="10">
        <f t="shared" si="8"/>
        <v>0</v>
      </c>
      <c r="T38" s="78">
        <f>KV!T38+KL!T38+KRA!T38+ESM!T38+KAM!T38</f>
        <v>0</v>
      </c>
      <c r="U38" s="78">
        <f>KV!U38+KL!U38+KRA!U38+ESM!U38+KAM!U38</f>
        <v>0</v>
      </c>
      <c r="V38" s="78">
        <f>KV!V38+KL!V38+KRA!V38+ESM!V38+KAM!V38</f>
        <v>0</v>
      </c>
      <c r="W38" s="10">
        <f t="shared" si="9"/>
        <v>0</v>
      </c>
      <c r="X38" s="78">
        <f>KV!X38+KL!X38+KRA!X38+ESM!X38+KAM!X38</f>
        <v>0</v>
      </c>
      <c r="Y38" s="78">
        <f>KV!Y38+KL!Y38+KRA!Y38+ESM!Y38+KAM!Y38</f>
        <v>0</v>
      </c>
      <c r="Z38" s="78">
        <f>KV!Z38+KL!Z38+KRA!Z38+ESM!Z38+KAM!Z38</f>
        <v>0</v>
      </c>
      <c r="AA38" s="78">
        <f>KV!AA38+KL!AA38+KRA!AA38+ESM!AA38+KAM!AA38</f>
        <v>0</v>
      </c>
      <c r="AB38" s="91">
        <f>KV!AB38+KL!AB38+KRA!AB38+ESM!AB38+KAM!AB38</f>
        <v>0</v>
      </c>
      <c r="AC38" s="78">
        <f>KV!AC38+KL!AC38+KRA!AC38+ESM!AC38+KAM!AC38</f>
        <v>0</v>
      </c>
      <c r="AD38" s="31"/>
    </row>
    <row r="39" spans="1:30" ht="26.5">
      <c r="A39" s="3" t="s">
        <v>111</v>
      </c>
      <c r="B39" s="4" t="s">
        <v>65</v>
      </c>
      <c r="C39" s="10">
        <f t="shared" si="4"/>
        <v>271.11399999999998</v>
      </c>
      <c r="D39" s="10">
        <f t="shared" si="5"/>
        <v>0</v>
      </c>
      <c r="E39" s="10">
        <f t="shared" si="7"/>
        <v>0</v>
      </c>
      <c r="F39" s="78">
        <f>KV!F39+KL!F39+KRA!F39+ESM!F39+KAM!F39</f>
        <v>0</v>
      </c>
      <c r="G39" s="78">
        <f>KV!G39+KL!G39+KRA!G39+ESM!G39+KAM!G39</f>
        <v>0</v>
      </c>
      <c r="H39" s="78">
        <f>KV!H39+KL!H39+KRA!H39+ESM!H39+KAM!H39</f>
        <v>0</v>
      </c>
      <c r="I39" s="78">
        <f>KV!I39+KL!I39+KRA!I39+ESM!I39+KAM!I39</f>
        <v>0</v>
      </c>
      <c r="J39" s="78">
        <f>KV!J39+KL!J39+KRA!J39+ESM!J39+KAM!J39</f>
        <v>0</v>
      </c>
      <c r="K39" s="78">
        <f>KV!K39+KL!K39+KRA!K39+ESM!K39+KAM!K39</f>
        <v>0</v>
      </c>
      <c r="L39" s="78">
        <f>KV!L39+KL!L39+KRA!L39+ESM!L39+KAM!L39</f>
        <v>0</v>
      </c>
      <c r="M39" s="10">
        <f t="shared" si="6"/>
        <v>1</v>
      </c>
      <c r="N39" s="78">
        <f>KV!N39+KL!N39+KRA!N39+ESM!N39+KAM!N39</f>
        <v>1</v>
      </c>
      <c r="O39" s="78">
        <f>KV!O39+KL!O39+KRA!O39+ESM!O39+KAM!O39</f>
        <v>0</v>
      </c>
      <c r="P39" s="78">
        <f>KV!P39+KL!P39+KRA!P39+ESM!P39+KAM!P39</f>
        <v>0</v>
      </c>
      <c r="Q39" s="78">
        <f>KV!Q39+KL!Q39+KRA!Q39+ESM!Q39+KAM!Q39</f>
        <v>0</v>
      </c>
      <c r="R39" s="78">
        <f>KV!R39+KL!R39+KRA!R39+ESM!R39+KAM!R39</f>
        <v>0</v>
      </c>
      <c r="S39" s="10">
        <f t="shared" si="8"/>
        <v>0</v>
      </c>
      <c r="T39" s="78">
        <f>KV!T39+KL!T39+KRA!T39+ESM!T39+KAM!T39</f>
        <v>0</v>
      </c>
      <c r="U39" s="78">
        <f>KV!U39+KL!U39+KRA!U39+ESM!U39+KAM!U39</f>
        <v>0</v>
      </c>
      <c r="V39" s="78">
        <f>KV!V39+KL!V39+KRA!V39+ESM!V39+KAM!V39</f>
        <v>0</v>
      </c>
      <c r="W39" s="10">
        <f t="shared" si="9"/>
        <v>0</v>
      </c>
      <c r="X39" s="78">
        <f>KV!X39+KL!X39+KRA!X39+ESM!X39+KAM!X39</f>
        <v>0</v>
      </c>
      <c r="Y39" s="78">
        <f>KV!Y39+KL!Y39+KRA!Y39+ESM!Y39+KAM!Y39</f>
        <v>0</v>
      </c>
      <c r="Z39" s="78">
        <f>KV!Z39+KL!Z39+KRA!Z39+ESM!Z39+KAM!Z39</f>
        <v>0</v>
      </c>
      <c r="AA39" s="78">
        <f>KV!AA39+KL!AA39+KRA!AA39+ESM!AA39+KAM!AA39</f>
        <v>0</v>
      </c>
      <c r="AB39" s="91">
        <f>KV!AB39+KL!AB39+KRA!AB39+ESM!AB39+KAM!AB39</f>
        <v>270.11399999999998</v>
      </c>
      <c r="AC39" s="78">
        <f>KV!AC39+KL!AC39+KRA!AC39+ESM!AC39+KAM!AC39</f>
        <v>0</v>
      </c>
      <c r="AD39" s="31"/>
    </row>
    <row r="40" spans="1:30">
      <c r="A40" s="3" t="s">
        <v>66</v>
      </c>
      <c r="B40" s="4" t="s">
        <v>67</v>
      </c>
      <c r="C40" s="10">
        <f t="shared" si="4"/>
        <v>0</v>
      </c>
      <c r="D40" s="10">
        <f t="shared" si="5"/>
        <v>0</v>
      </c>
      <c r="E40" s="10">
        <f t="shared" si="7"/>
        <v>0</v>
      </c>
      <c r="F40" s="78">
        <f>KV!F40+KL!F40+KRA!F40+ESM!F40+KAM!F40</f>
        <v>0</v>
      </c>
      <c r="G40" s="78">
        <f>KV!G40+KL!G40+KRA!G40+ESM!G40+KAM!G40</f>
        <v>0</v>
      </c>
      <c r="H40" s="78">
        <f>KV!H40+KL!H40+KRA!H40+ESM!H40+KAM!H40</f>
        <v>0</v>
      </c>
      <c r="I40" s="78">
        <f>KV!I40+KL!I40+KRA!I40+ESM!I40+KAM!I40</f>
        <v>0</v>
      </c>
      <c r="J40" s="78">
        <f>KV!J40+KL!J40+KRA!J40+ESM!J40+KAM!J40</f>
        <v>0</v>
      </c>
      <c r="K40" s="78">
        <f>KV!K40+KL!K40+KRA!K40+ESM!K40+KAM!K40</f>
        <v>0</v>
      </c>
      <c r="L40" s="78">
        <f>KV!L40+KL!L40+KRA!L40+ESM!L40+KAM!L40</f>
        <v>0</v>
      </c>
      <c r="M40" s="10">
        <f t="shared" si="6"/>
        <v>0</v>
      </c>
      <c r="N40" s="78">
        <f>KV!N40+KL!N40+KRA!N40+ESM!N40+KAM!N40</f>
        <v>0</v>
      </c>
      <c r="O40" s="78">
        <f>KV!O40+KL!O40+KRA!O40+ESM!O40+KAM!O40</f>
        <v>0</v>
      </c>
      <c r="P40" s="78">
        <f>KV!P40+KL!P40+KRA!P40+ESM!P40+KAM!P40</f>
        <v>0</v>
      </c>
      <c r="Q40" s="78">
        <f>KV!Q40+KL!Q40+KRA!Q40+ESM!Q40+KAM!Q40</f>
        <v>0</v>
      </c>
      <c r="R40" s="78">
        <f>KV!R40+KL!R40+KRA!R40+ESM!R40+KAM!R40</f>
        <v>0</v>
      </c>
      <c r="S40" s="10">
        <f t="shared" si="8"/>
        <v>0</v>
      </c>
      <c r="T40" s="78">
        <f>KV!T40+KL!T40+KRA!T40+ESM!T40+KAM!T40</f>
        <v>0</v>
      </c>
      <c r="U40" s="78">
        <f>KV!U40+KL!U40+KRA!U40+ESM!U40+KAM!U40</f>
        <v>0</v>
      </c>
      <c r="V40" s="78">
        <f>KV!V40+KL!V40+KRA!V40+ESM!V40+KAM!V40</f>
        <v>0</v>
      </c>
      <c r="W40" s="10">
        <f t="shared" si="9"/>
        <v>0</v>
      </c>
      <c r="X40" s="78">
        <f>KV!X40+KL!X40+KRA!X40+ESM!X40+KAM!X40</f>
        <v>0</v>
      </c>
      <c r="Y40" s="78">
        <f>KV!Y40+KL!Y40+KRA!Y40+ESM!Y40+KAM!Y40</f>
        <v>0</v>
      </c>
      <c r="Z40" s="78">
        <f>KV!Z40+KL!Z40+KRA!Z40+ESM!Z40+KAM!Z40</f>
        <v>0</v>
      </c>
      <c r="AA40" s="78">
        <f>KV!AA40+KL!AA40+KRA!AA40+ESM!AA40+KAM!AA40</f>
        <v>0</v>
      </c>
      <c r="AB40" s="91">
        <f>KV!AB40+KL!AB40+KRA!AB40+ESM!AB40+KAM!AB40</f>
        <v>0</v>
      </c>
      <c r="AC40" s="78">
        <f>KV!AC40+KL!AC40+KRA!AC40+ESM!AC40+KAM!AC40</f>
        <v>0</v>
      </c>
      <c r="AD40" s="31"/>
    </row>
    <row r="41" spans="1:30" ht="26.5">
      <c r="A41" s="3" t="s">
        <v>110</v>
      </c>
      <c r="B41" s="4" t="s">
        <v>68</v>
      </c>
      <c r="C41" s="10">
        <f t="shared" si="4"/>
        <v>171.798</v>
      </c>
      <c r="D41" s="10">
        <f t="shared" si="5"/>
        <v>0</v>
      </c>
      <c r="E41" s="10">
        <f t="shared" si="7"/>
        <v>0</v>
      </c>
      <c r="F41" s="78">
        <f>KV!F41+KL!F41+KRA!F41+ESM!F41+KAM!F41</f>
        <v>0</v>
      </c>
      <c r="G41" s="78">
        <f>KV!G41+KL!G41+KRA!G41+ESM!G41+KAM!G41</f>
        <v>0</v>
      </c>
      <c r="H41" s="78">
        <f>KV!H41+KL!H41+KRA!H41+ESM!H41+KAM!H41</f>
        <v>0</v>
      </c>
      <c r="I41" s="78">
        <f>KV!I41+KL!I41+KRA!I41+ESM!I41+KAM!I41</f>
        <v>0</v>
      </c>
      <c r="J41" s="78">
        <f>KV!J41+KL!J41+KRA!J41+ESM!J41+KAM!J41</f>
        <v>0</v>
      </c>
      <c r="K41" s="78">
        <f>KV!K41+KL!K41+KRA!K41+ESM!K41+KAM!K41</f>
        <v>0</v>
      </c>
      <c r="L41" s="78">
        <f>KV!L41+KL!L41+KRA!L41+ESM!L41+KAM!L41</f>
        <v>0</v>
      </c>
      <c r="M41" s="10">
        <f t="shared" si="6"/>
        <v>171.798</v>
      </c>
      <c r="N41" s="78">
        <f>KV!N41+KL!N41+KRA!N41+ESM!N41+KAM!N41</f>
        <v>0</v>
      </c>
      <c r="O41" s="78">
        <f>KV!O41+KL!O41+KRA!O41+ESM!O41+KAM!O41</f>
        <v>0</v>
      </c>
      <c r="P41" s="78">
        <f>KV!P41+KL!P41+KRA!P41+ESM!P41+KAM!P41</f>
        <v>0</v>
      </c>
      <c r="Q41" s="78">
        <f>KV!Q41+KL!Q41+KRA!Q41+ESM!Q41+KAM!Q41</f>
        <v>171.798</v>
      </c>
      <c r="R41" s="78">
        <f>KV!R41+KL!R41+KRA!R41+ESM!R41+KAM!R41</f>
        <v>0</v>
      </c>
      <c r="S41" s="10">
        <f t="shared" si="8"/>
        <v>0</v>
      </c>
      <c r="T41" s="78">
        <f>KV!T41+KL!T41+KRA!T41+ESM!T41+KAM!T41</f>
        <v>0</v>
      </c>
      <c r="U41" s="78">
        <f>KV!U41+KL!U41+KRA!U41+ESM!U41+KAM!U41</f>
        <v>0</v>
      </c>
      <c r="V41" s="78">
        <f>KV!V41+KL!V41+KRA!V41+ESM!V41+KAM!V41</f>
        <v>0</v>
      </c>
      <c r="W41" s="10">
        <f t="shared" si="9"/>
        <v>0</v>
      </c>
      <c r="X41" s="78">
        <f>KV!X41+KL!X41+KRA!X41+ESM!X41+KAM!X41</f>
        <v>0</v>
      </c>
      <c r="Y41" s="78">
        <f>KV!Y41+KL!Y41+KRA!Y41+ESM!Y41+KAM!Y41</f>
        <v>0</v>
      </c>
      <c r="Z41" s="78">
        <f>KV!Z41+KL!Z41+KRA!Z41+ESM!Z41+KAM!Z41</f>
        <v>0</v>
      </c>
      <c r="AA41" s="78">
        <f>KV!AA41+KL!AA41+KRA!AA41+ESM!AA41+KAM!AA41</f>
        <v>0</v>
      </c>
      <c r="AB41" s="91">
        <f>KV!AB41+KL!AB41+KRA!AB41+ESM!AB41+KAM!AB41</f>
        <v>0</v>
      </c>
      <c r="AC41" s="78">
        <f>KV!AC41+KL!AC41+KRA!AC41+ESM!AC41+KAM!AC41</f>
        <v>0</v>
      </c>
      <c r="AD41" s="31"/>
    </row>
    <row r="42" spans="1:30" ht="39.5">
      <c r="A42" s="3" t="s">
        <v>135</v>
      </c>
      <c r="B42" s="4" t="s">
        <v>69</v>
      </c>
      <c r="C42" s="10">
        <f t="shared" si="4"/>
        <v>0</v>
      </c>
      <c r="D42" s="10">
        <f t="shared" si="5"/>
        <v>0</v>
      </c>
      <c r="E42" s="10">
        <f t="shared" si="7"/>
        <v>0</v>
      </c>
      <c r="F42" s="78">
        <f>KV!F42+KL!F42+KRA!F42+ESM!F42+KAM!F42</f>
        <v>0</v>
      </c>
      <c r="G42" s="78">
        <f>KV!G42+KL!G42+KRA!G42+ESM!G42+KAM!G42</f>
        <v>0</v>
      </c>
      <c r="H42" s="78">
        <f>KV!H42+KL!H42+KRA!H42+ESM!H42+KAM!H42</f>
        <v>0</v>
      </c>
      <c r="I42" s="78">
        <f>KV!I42+KL!I42+KRA!I42+ESM!I42+KAM!I42</f>
        <v>0</v>
      </c>
      <c r="J42" s="78">
        <f>KV!J42+KL!J42+KRA!J42+ESM!J42+KAM!J42</f>
        <v>0</v>
      </c>
      <c r="K42" s="78">
        <f>KV!K42+KL!K42+KRA!K42+ESM!K42+KAM!K42</f>
        <v>0</v>
      </c>
      <c r="L42" s="78">
        <f>KV!L42+KL!L42+KRA!L42+ESM!L42+KAM!L42</f>
        <v>0</v>
      </c>
      <c r="M42" s="10">
        <f t="shared" si="6"/>
        <v>0</v>
      </c>
      <c r="N42" s="78">
        <f>KV!N42+KL!N42+KRA!N42+ESM!N42+KAM!N42</f>
        <v>0</v>
      </c>
      <c r="O42" s="78">
        <f>KV!O42+KL!O42+KRA!O42+ESM!O42+KAM!O42</f>
        <v>0</v>
      </c>
      <c r="P42" s="78">
        <f>KV!P42+KL!P42+KRA!P42+ESM!P42+KAM!P42</f>
        <v>0</v>
      </c>
      <c r="Q42" s="78">
        <f>KV!Q42+KL!Q42+KRA!Q42+ESM!Q42+KAM!Q42</f>
        <v>0</v>
      </c>
      <c r="R42" s="78">
        <f>KV!R42+KL!R42+KRA!R42+ESM!R42+KAM!R42</f>
        <v>0</v>
      </c>
      <c r="S42" s="10">
        <f t="shared" si="8"/>
        <v>0</v>
      </c>
      <c r="T42" s="78">
        <f>KV!T42+KL!T42+KRA!T42+ESM!T42+KAM!T42</f>
        <v>0</v>
      </c>
      <c r="U42" s="78">
        <f>KV!U42+KL!U42+KRA!U42+ESM!U42+KAM!U42</f>
        <v>0</v>
      </c>
      <c r="V42" s="78">
        <f>KV!V42+KL!V42+KRA!V42+ESM!V42+KAM!V42</f>
        <v>0</v>
      </c>
      <c r="W42" s="10">
        <f t="shared" si="9"/>
        <v>0</v>
      </c>
      <c r="X42" s="78">
        <f>KV!X42+KL!X42+KRA!X42+ESM!X42+KAM!X42</f>
        <v>0</v>
      </c>
      <c r="Y42" s="78">
        <f>KV!Y42+KL!Y42+KRA!Y42+ESM!Y42+KAM!Y42</f>
        <v>0</v>
      </c>
      <c r="Z42" s="78">
        <f>KV!Z42+KL!Z42+KRA!Z42+ESM!Z42+KAM!Z42</f>
        <v>0</v>
      </c>
      <c r="AA42" s="78">
        <f>KV!AA42+KL!AA42+KRA!AA42+ESM!AA42+KAM!AA42</f>
        <v>0</v>
      </c>
      <c r="AB42" s="91">
        <f>KV!AB42+KL!AB42+KRA!AB42+ESM!AB42+KAM!AB42</f>
        <v>0</v>
      </c>
      <c r="AC42" s="78">
        <f>KV!AC42+KL!AC42+KRA!AC42+ESM!AC42+KAM!AC42</f>
        <v>0</v>
      </c>
      <c r="AD42" s="31"/>
    </row>
    <row r="43" spans="1:30" ht="26.5">
      <c r="A43" s="3" t="s">
        <v>70</v>
      </c>
      <c r="B43" s="4" t="s">
        <v>71</v>
      </c>
      <c r="C43" s="10">
        <f t="shared" si="4"/>
        <v>0</v>
      </c>
      <c r="D43" s="10">
        <f t="shared" si="5"/>
        <v>0</v>
      </c>
      <c r="E43" s="10">
        <f t="shared" si="7"/>
        <v>0</v>
      </c>
      <c r="F43" s="78">
        <f>KV!F43+KL!F43+KRA!F43+ESM!F43+KAM!F43</f>
        <v>0</v>
      </c>
      <c r="G43" s="78">
        <f>KV!G43+KL!G43+KRA!G43+ESM!G43+KAM!G43</f>
        <v>0</v>
      </c>
      <c r="H43" s="78">
        <f>KV!H43+KL!H43+KRA!H43+ESM!H43+KAM!H43</f>
        <v>0</v>
      </c>
      <c r="I43" s="78">
        <f>KV!I43+KL!I43+KRA!I43+ESM!I43+KAM!I43</f>
        <v>0</v>
      </c>
      <c r="J43" s="78">
        <f>KV!J43+KL!J43+KRA!J43+ESM!J43+KAM!J43</f>
        <v>0</v>
      </c>
      <c r="K43" s="78">
        <f>KV!K43+KL!K43+KRA!K43+ESM!K43+KAM!K43</f>
        <v>0</v>
      </c>
      <c r="L43" s="78">
        <f>KV!L43+KL!L43+KRA!L43+ESM!L43+KAM!L43</f>
        <v>0</v>
      </c>
      <c r="M43" s="10">
        <f t="shared" si="6"/>
        <v>0</v>
      </c>
      <c r="N43" s="78">
        <f>KV!N43+KL!N43+KRA!N43+ESM!N43+KAM!N43</f>
        <v>0</v>
      </c>
      <c r="O43" s="78">
        <f>KV!O43+KL!O43+KRA!O43+ESM!O43+KAM!O43</f>
        <v>0</v>
      </c>
      <c r="P43" s="78">
        <f>KV!P43+KL!P43+KRA!P43+ESM!P43+KAM!P43</f>
        <v>0</v>
      </c>
      <c r="Q43" s="78">
        <f>KV!Q43+KL!Q43+KRA!Q43+ESM!Q43+KAM!Q43</f>
        <v>0</v>
      </c>
      <c r="R43" s="78">
        <f>KV!R43+KL!R43+KRA!R43+ESM!R43+KAM!R43</f>
        <v>0</v>
      </c>
      <c r="S43" s="10">
        <f t="shared" si="8"/>
        <v>0</v>
      </c>
      <c r="T43" s="78">
        <f>KV!T43+KL!T43+KRA!T43+ESM!T43+KAM!T43</f>
        <v>0</v>
      </c>
      <c r="U43" s="78">
        <f>KV!U43+KL!U43+KRA!U43+ESM!U43+KAM!U43</f>
        <v>0</v>
      </c>
      <c r="V43" s="78">
        <f>KV!V43+KL!V43+KRA!V43+ESM!V43+KAM!V43</f>
        <v>0</v>
      </c>
      <c r="W43" s="10">
        <f t="shared" si="9"/>
        <v>0</v>
      </c>
      <c r="X43" s="78">
        <f>KV!X43+KL!X43+KRA!X43+ESM!X43+KAM!X43</f>
        <v>0</v>
      </c>
      <c r="Y43" s="78">
        <f>KV!Y43+KL!Y43+KRA!Y43+ESM!Y43+KAM!Y43</f>
        <v>0</v>
      </c>
      <c r="Z43" s="78">
        <f>KV!Z43+KL!Z43+KRA!Z43+ESM!Z43+KAM!Z43</f>
        <v>0</v>
      </c>
      <c r="AA43" s="78">
        <f>KV!AA43+KL!AA43+KRA!AA43+ESM!AA43+KAM!AA43</f>
        <v>0</v>
      </c>
      <c r="AB43" s="91">
        <f>KV!AB43+KL!AB43+KRA!AB43+ESM!AB43+KAM!AB43</f>
        <v>0</v>
      </c>
      <c r="AC43" s="78">
        <f>KV!AC43+KL!AC43+KRA!AC43+ESM!AC43+KAM!AC43</f>
        <v>0</v>
      </c>
      <c r="AD43" s="31"/>
    </row>
    <row r="44" spans="1:30" ht="26.5">
      <c r="A44" s="1" t="s">
        <v>98</v>
      </c>
      <c r="B44" s="2" t="s">
        <v>99</v>
      </c>
      <c r="C44" s="10">
        <f t="shared" si="4"/>
        <v>0</v>
      </c>
      <c r="D44" s="10">
        <f t="shared" si="5"/>
        <v>0</v>
      </c>
      <c r="E44" s="10">
        <f t="shared" si="7"/>
        <v>0</v>
      </c>
      <c r="F44" s="78">
        <f>KV!F44+KL!F44+KRA!F44+ESM!F44+KAM!F44</f>
        <v>0</v>
      </c>
      <c r="G44" s="78">
        <f>KV!G44+KL!G44+KRA!G44+ESM!G44+KAM!G44</f>
        <v>0</v>
      </c>
      <c r="H44" s="78">
        <f>KV!H44+KL!H44+KRA!H44+ESM!H44+KAM!H44</f>
        <v>0</v>
      </c>
      <c r="I44" s="78">
        <f>KV!I44+KL!I44+KRA!I44+ESM!I44+KAM!I44</f>
        <v>0</v>
      </c>
      <c r="J44" s="78">
        <f>KV!J44+KL!J44+KRA!J44+ESM!J44+KAM!J44</f>
        <v>0</v>
      </c>
      <c r="K44" s="78">
        <f>KV!K44+KL!K44+KRA!K44+ESM!K44+KAM!K44</f>
        <v>0</v>
      </c>
      <c r="L44" s="78">
        <f>KV!L44+KL!L44+KRA!L44+ESM!L44+KAM!L44</f>
        <v>0</v>
      </c>
      <c r="M44" s="10">
        <f t="shared" si="6"/>
        <v>0</v>
      </c>
      <c r="N44" s="78">
        <f>KV!N44+KL!N44+KRA!N44+ESM!N44+KAM!N44</f>
        <v>0</v>
      </c>
      <c r="O44" s="78">
        <f>KV!O44+KL!O44+KRA!O44+ESM!O44+KAM!O44</f>
        <v>0</v>
      </c>
      <c r="P44" s="78">
        <f>KV!P44+KL!P44+KRA!P44+ESM!P44+KAM!P44</f>
        <v>0</v>
      </c>
      <c r="Q44" s="78">
        <f>KV!Q44+KL!Q44+KRA!Q44+ESM!Q44+KAM!Q44</f>
        <v>0</v>
      </c>
      <c r="R44" s="78">
        <f>KV!R44+KL!R44+KRA!R44+ESM!R44+KAM!R44</f>
        <v>0</v>
      </c>
      <c r="S44" s="10">
        <f t="shared" si="8"/>
        <v>0</v>
      </c>
      <c r="T44" s="78">
        <f>KV!T44+KL!T44+KRA!T44+ESM!T44+KAM!T44</f>
        <v>0</v>
      </c>
      <c r="U44" s="78">
        <f>KV!U44+KL!U44+KRA!U44+ESM!U44+KAM!U44</f>
        <v>0</v>
      </c>
      <c r="V44" s="78">
        <f>KV!V44+KL!V44+KRA!V44+ESM!V44+KAM!V44</f>
        <v>0</v>
      </c>
      <c r="W44" s="10">
        <f t="shared" si="9"/>
        <v>0</v>
      </c>
      <c r="X44" s="78">
        <f>KV!X44+KL!X44+KRA!X44+ESM!X44+KAM!X44</f>
        <v>0</v>
      </c>
      <c r="Y44" s="78">
        <f>KV!Y44+KL!Y44+KRA!Y44+ESM!Y44+KAM!Y44</f>
        <v>0</v>
      </c>
      <c r="Z44" s="78">
        <f>KV!Z44+KL!Z44+KRA!Z44+ESM!Z44+KAM!Z44</f>
        <v>0</v>
      </c>
      <c r="AA44" s="78">
        <f>KV!AA44+KL!AA44+KRA!AA44+ESM!AA44+KAM!AA44</f>
        <v>0</v>
      </c>
      <c r="AB44" s="91">
        <f>KV!AB44+KL!AB44+KRA!AB44+ESM!AB44+KAM!AB44</f>
        <v>0</v>
      </c>
      <c r="AC44" s="78">
        <f>KV!AC44+KL!AC44+KRA!AC44+ESM!AC44+KAM!AC44</f>
        <v>0</v>
      </c>
      <c r="AD44" s="31"/>
    </row>
    <row r="45" spans="1:30" ht="26.5">
      <c r="A45" s="1" t="s">
        <v>72</v>
      </c>
      <c r="B45" s="2" t="s">
        <v>73</v>
      </c>
      <c r="C45" s="10">
        <f t="shared" si="4"/>
        <v>0</v>
      </c>
      <c r="D45" s="10">
        <f t="shared" si="5"/>
        <v>0</v>
      </c>
      <c r="E45" s="10">
        <f t="shared" si="7"/>
        <v>0</v>
      </c>
      <c r="F45" s="78">
        <f>KV!F45+KL!F45+KRA!F45+ESM!F45+KAM!F45</f>
        <v>0</v>
      </c>
      <c r="G45" s="78">
        <f>KV!G45+KL!G45+KRA!G45+ESM!G45+KAM!G45</f>
        <v>0</v>
      </c>
      <c r="H45" s="78">
        <f>KV!H45+KL!H45+KRA!H45+ESM!H45+KAM!H45</f>
        <v>0</v>
      </c>
      <c r="I45" s="78">
        <f>KV!I45+KL!I45+KRA!I45+ESM!I45+KAM!I45</f>
        <v>0</v>
      </c>
      <c r="J45" s="78">
        <f>KV!J45+KL!J45+KRA!J45+ESM!J45+KAM!J45</f>
        <v>0</v>
      </c>
      <c r="K45" s="78">
        <f>KV!K45+KL!K45+KRA!K45+ESM!K45+KAM!K45</f>
        <v>0</v>
      </c>
      <c r="L45" s="78">
        <f>KV!L45+KL!L45+KRA!L45+ESM!L45+KAM!L45</f>
        <v>0</v>
      </c>
      <c r="M45" s="10">
        <f t="shared" si="6"/>
        <v>0</v>
      </c>
      <c r="N45" s="78">
        <f>KV!N45+KL!N45+KRA!N45+ESM!N45+KAM!N45</f>
        <v>0</v>
      </c>
      <c r="O45" s="78">
        <f>KV!O45+KL!O45+KRA!O45+ESM!O45+KAM!O45</f>
        <v>0</v>
      </c>
      <c r="P45" s="78">
        <f>KV!P45+KL!P45+KRA!P45+ESM!P45+KAM!P45</f>
        <v>0</v>
      </c>
      <c r="Q45" s="78">
        <f>KV!Q45+KL!Q45+KRA!Q45+ESM!Q45+KAM!Q45</f>
        <v>0</v>
      </c>
      <c r="R45" s="78">
        <f>KV!R45+KL!R45+KRA!R45+ESM!R45+KAM!R45</f>
        <v>0</v>
      </c>
      <c r="S45" s="10">
        <f t="shared" si="8"/>
        <v>0</v>
      </c>
      <c r="T45" s="78">
        <f>KV!T45+KL!T45+KRA!T45+ESM!T45+KAM!T45</f>
        <v>0</v>
      </c>
      <c r="U45" s="78">
        <f>KV!U45+KL!U45+KRA!U45+ESM!U45+KAM!U45</f>
        <v>0</v>
      </c>
      <c r="V45" s="78">
        <f>KV!V45+KL!V45+KRA!V45+ESM!V45+KAM!V45</f>
        <v>0</v>
      </c>
      <c r="W45" s="10">
        <f t="shared" si="9"/>
        <v>0</v>
      </c>
      <c r="X45" s="78">
        <f>KV!X45+KL!X45+KRA!X45+ESM!X45+KAM!X45</f>
        <v>0</v>
      </c>
      <c r="Y45" s="78">
        <f>KV!Y45+KL!Y45+KRA!Y45+ESM!Y45+KAM!Y45</f>
        <v>0</v>
      </c>
      <c r="Z45" s="78">
        <f>KV!Z45+KL!Z45+KRA!Z45+ESM!Z45+KAM!Z45</f>
        <v>0</v>
      </c>
      <c r="AA45" s="78">
        <f>KV!AA45+KL!AA45+KRA!AA45+ESM!AA45+KAM!AA45</f>
        <v>0</v>
      </c>
      <c r="AB45" s="91">
        <f>KV!AB45+KL!AB45+KRA!AB45+ESM!AB45+KAM!AB45</f>
        <v>0</v>
      </c>
      <c r="AC45" s="78">
        <f>KV!AC45+KL!AC45+KRA!AC45+ESM!AC45+KAM!AC45</f>
        <v>0</v>
      </c>
      <c r="AD45" s="31"/>
    </row>
    <row r="46" spans="1:30">
      <c r="A46" s="1" t="s">
        <v>301</v>
      </c>
      <c r="B46" s="7"/>
      <c r="C46" s="10">
        <f t="shared" si="4"/>
        <v>4643.6939999999995</v>
      </c>
      <c r="D46" s="22">
        <f t="shared" ref="D46:AC46" si="21">D5+D13+D18+D23+D27++D37+D44+D45</f>
        <v>330.529</v>
      </c>
      <c r="E46" s="22">
        <f t="shared" si="21"/>
        <v>329.94400000000002</v>
      </c>
      <c r="F46" s="22">
        <f>F5+F13+F18+F23+F27++F37+F44+F45</f>
        <v>146.59800000000001</v>
      </c>
      <c r="G46" s="22">
        <f t="shared" si="21"/>
        <v>61.832000000000001</v>
      </c>
      <c r="H46" s="22">
        <f t="shared" si="21"/>
        <v>119.313</v>
      </c>
      <c r="I46" s="22">
        <f t="shared" si="21"/>
        <v>2.2010000000000001</v>
      </c>
      <c r="J46" s="22">
        <f t="shared" si="21"/>
        <v>0.58499999999999996</v>
      </c>
      <c r="K46" s="22">
        <f t="shared" si="21"/>
        <v>0</v>
      </c>
      <c r="L46" s="22">
        <f t="shared" si="21"/>
        <v>0</v>
      </c>
      <c r="M46" s="10">
        <f t="shared" si="6"/>
        <v>523.41</v>
      </c>
      <c r="N46" s="22">
        <f t="shared" si="21"/>
        <v>10.308</v>
      </c>
      <c r="O46" s="22">
        <f t="shared" si="21"/>
        <v>278.59799999999996</v>
      </c>
      <c r="P46" s="22">
        <f t="shared" si="21"/>
        <v>32.299999999999997</v>
      </c>
      <c r="Q46" s="22">
        <f t="shared" si="21"/>
        <v>202.20400000000001</v>
      </c>
      <c r="R46" s="22">
        <f t="shared" si="21"/>
        <v>0</v>
      </c>
      <c r="S46" s="22">
        <f t="shared" si="21"/>
        <v>0</v>
      </c>
      <c r="T46" s="22">
        <f t="shared" si="21"/>
        <v>0</v>
      </c>
      <c r="U46" s="22">
        <f t="shared" si="21"/>
        <v>0</v>
      </c>
      <c r="V46" s="22">
        <f t="shared" si="21"/>
        <v>0</v>
      </c>
      <c r="W46" s="22">
        <f t="shared" si="21"/>
        <v>933.94899999999996</v>
      </c>
      <c r="X46" s="22">
        <f t="shared" si="21"/>
        <v>14.4</v>
      </c>
      <c r="Y46" s="22">
        <f t="shared" si="21"/>
        <v>919.54899999999998</v>
      </c>
      <c r="Z46" s="22">
        <f t="shared" si="21"/>
        <v>0</v>
      </c>
      <c r="AA46" s="22">
        <f t="shared" si="21"/>
        <v>0</v>
      </c>
      <c r="AB46" s="22">
        <f t="shared" si="21"/>
        <v>2855.806</v>
      </c>
      <c r="AC46" s="22">
        <f t="shared" si="21"/>
        <v>0</v>
      </c>
      <c r="AD46" s="31"/>
    </row>
    <row r="47" spans="1:30">
      <c r="A47" s="18" t="s">
        <v>1656</v>
      </c>
    </row>
    <row r="48" spans="1:30">
      <c r="A48" s="19" t="s">
        <v>106</v>
      </c>
      <c r="B48" s="10"/>
      <c r="C48" s="10">
        <f>C49+C50+C51+C54</f>
        <v>4643.9480000000003</v>
      </c>
    </row>
    <row r="49" spans="1:3">
      <c r="A49" s="19" t="s">
        <v>92</v>
      </c>
      <c r="B49" s="21">
        <v>1</v>
      </c>
      <c r="C49" s="88">
        <f>KV!C49+KL!C49+KRA!C49+ESM!C49+KAM!C49</f>
        <v>4643.9480000000003</v>
      </c>
    </row>
    <row r="50" spans="1:3">
      <c r="A50" s="19" t="s">
        <v>93</v>
      </c>
      <c r="B50" s="21">
        <v>2</v>
      </c>
      <c r="C50" s="88">
        <f>KV!C50+KL!C50+KRA!C50+ESM!C50+KAM!C50</f>
        <v>0</v>
      </c>
    </row>
    <row r="51" spans="1:3">
      <c r="A51" s="19" t="s">
        <v>94</v>
      </c>
      <c r="B51" s="21">
        <v>3</v>
      </c>
      <c r="C51" s="10">
        <f>C52+C53</f>
        <v>0</v>
      </c>
    </row>
    <row r="52" spans="1:3">
      <c r="A52" s="20" t="s">
        <v>96</v>
      </c>
      <c r="B52" s="21">
        <v>31</v>
      </c>
      <c r="C52" s="88">
        <f>KV!C52+KL!C52+KRA!C52+ESM!C52+KAM!C52</f>
        <v>0</v>
      </c>
    </row>
    <row r="53" spans="1:3">
      <c r="A53" s="20" t="s">
        <v>97</v>
      </c>
      <c r="B53" s="21">
        <v>32</v>
      </c>
      <c r="C53" s="88">
        <f>KV!C53+KL!C53+KRA!C53+ESM!C53+KAM!C53</f>
        <v>0</v>
      </c>
    </row>
    <row r="54" spans="1:3">
      <c r="A54" s="19" t="s">
        <v>95</v>
      </c>
      <c r="B54" s="21">
        <v>4</v>
      </c>
      <c r="C54" s="88">
        <f>KV!C54+KL!C54+KRA!C54+ESM!C54+KAM!C54</f>
        <v>0</v>
      </c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ignoredErrors>
    <ignoredError sqref="C49:C54 F5:AC45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54"/>
  <sheetViews>
    <sheetView topLeftCell="A16" zoomScale="50" zoomScaleNormal="50" workbookViewId="0">
      <selection activeCell="C49" sqref="C49"/>
    </sheetView>
  </sheetViews>
  <sheetFormatPr defaultRowHeight="14.5"/>
  <cols>
    <col min="1" max="1" width="34.26953125" style="50" customWidth="1"/>
    <col min="2" max="2" width="7.7265625" style="50" customWidth="1"/>
    <col min="3" max="3" width="11.453125" style="80" bestFit="1" customWidth="1"/>
    <col min="4" max="27" width="9.453125" style="50" customWidth="1"/>
    <col min="28" max="28" width="11.453125" style="80" bestFit="1" customWidth="1"/>
    <col min="29" max="29" width="7.7265625" style="50" customWidth="1"/>
    <col min="30" max="30" width="19.453125" style="50" customWidth="1"/>
    <col min="31" max="16384" width="8.7265625" style="50"/>
  </cols>
  <sheetData>
    <row r="1" spans="1:30" ht="18.5">
      <c r="A1" s="77" t="s">
        <v>1876</v>
      </c>
      <c r="B1" s="79"/>
    </row>
    <row r="2" spans="1:30">
      <c r="A2" s="73" t="s">
        <v>138</v>
      </c>
      <c r="B2" s="74"/>
      <c r="C2" s="81"/>
      <c r="D2" s="89" t="s">
        <v>303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82"/>
      <c r="AC2" s="65"/>
    </row>
    <row r="3" spans="1:30">
      <c r="A3" s="92" t="s">
        <v>300</v>
      </c>
      <c r="B3" s="94" t="s">
        <v>0</v>
      </c>
      <c r="C3" s="83"/>
      <c r="D3" s="61" t="s">
        <v>83</v>
      </c>
      <c r="E3" s="61" t="s">
        <v>130</v>
      </c>
      <c r="F3" s="61" t="s">
        <v>133</v>
      </c>
      <c r="G3" s="61" t="s">
        <v>131</v>
      </c>
      <c r="H3" s="61" t="s">
        <v>132</v>
      </c>
      <c r="I3" s="61" t="s">
        <v>134</v>
      </c>
      <c r="J3" s="61" t="s">
        <v>119</v>
      </c>
      <c r="K3" s="61" t="s">
        <v>120</v>
      </c>
      <c r="L3" s="61" t="s">
        <v>84</v>
      </c>
      <c r="M3" s="61" t="s">
        <v>85</v>
      </c>
      <c r="N3" s="61" t="s">
        <v>109</v>
      </c>
      <c r="O3" s="61" t="s">
        <v>112</v>
      </c>
      <c r="P3" s="61" t="s">
        <v>1300</v>
      </c>
      <c r="Q3" s="61" t="s">
        <v>1301</v>
      </c>
      <c r="R3" s="61" t="s">
        <v>117</v>
      </c>
      <c r="S3" s="61" t="s">
        <v>86</v>
      </c>
      <c r="T3" s="61" t="s">
        <v>121</v>
      </c>
      <c r="U3" s="61" t="s">
        <v>123</v>
      </c>
      <c r="V3" s="61" t="s">
        <v>125</v>
      </c>
      <c r="W3" s="61" t="s">
        <v>87</v>
      </c>
      <c r="X3" s="61" t="s">
        <v>107</v>
      </c>
      <c r="Y3" s="61" t="s">
        <v>108</v>
      </c>
      <c r="Z3" s="61" t="s">
        <v>88</v>
      </c>
      <c r="AA3" s="61" t="s">
        <v>89</v>
      </c>
      <c r="AB3" s="84" t="s">
        <v>90</v>
      </c>
      <c r="AC3" s="61" t="s">
        <v>91</v>
      </c>
    </row>
    <row r="4" spans="1:30" ht="122.25" customHeight="1">
      <c r="A4" s="93"/>
      <c r="B4" s="94"/>
      <c r="C4" s="85" t="s">
        <v>1</v>
      </c>
      <c r="D4" s="62" t="s">
        <v>74</v>
      </c>
      <c r="E4" s="66" t="s">
        <v>105</v>
      </c>
      <c r="F4" s="63" t="s">
        <v>129</v>
      </c>
      <c r="G4" s="63" t="s">
        <v>302</v>
      </c>
      <c r="H4" s="63" t="s">
        <v>128</v>
      </c>
      <c r="I4" s="63" t="s">
        <v>137</v>
      </c>
      <c r="J4" s="66" t="s">
        <v>104</v>
      </c>
      <c r="K4" s="66" t="s">
        <v>103</v>
      </c>
      <c r="L4" s="62" t="s">
        <v>75</v>
      </c>
      <c r="M4" s="62" t="s">
        <v>76</v>
      </c>
      <c r="N4" s="63" t="s">
        <v>114</v>
      </c>
      <c r="O4" s="63" t="s">
        <v>113</v>
      </c>
      <c r="P4" s="63" t="s">
        <v>1303</v>
      </c>
      <c r="Q4" s="63" t="s">
        <v>1302</v>
      </c>
      <c r="R4" s="63" t="s">
        <v>118</v>
      </c>
      <c r="S4" s="62" t="s">
        <v>77</v>
      </c>
      <c r="T4" s="63" t="s">
        <v>122</v>
      </c>
      <c r="U4" s="63" t="s">
        <v>124</v>
      </c>
      <c r="V4" s="63" t="s">
        <v>126</v>
      </c>
      <c r="W4" s="62" t="s">
        <v>78</v>
      </c>
      <c r="X4" s="63" t="s">
        <v>115</v>
      </c>
      <c r="Y4" s="63" t="s">
        <v>116</v>
      </c>
      <c r="Z4" s="62" t="s">
        <v>79</v>
      </c>
      <c r="AA4" s="62" t="s">
        <v>80</v>
      </c>
      <c r="AB4" s="86" t="s">
        <v>81</v>
      </c>
      <c r="AC4" s="62" t="s">
        <v>82</v>
      </c>
      <c r="AD4" s="72" t="s">
        <v>139</v>
      </c>
    </row>
    <row r="5" spans="1:30">
      <c r="A5" s="51" t="s">
        <v>2</v>
      </c>
      <c r="B5" s="52" t="s">
        <v>3</v>
      </c>
      <c r="C5" s="87">
        <f>D5+L5+M5+S5+W5+Z5+AA5+AB5+AC5</f>
        <v>346.084</v>
      </c>
      <c r="D5" s="60">
        <f>E5+J5+K5</f>
        <v>0</v>
      </c>
      <c r="E5" s="60">
        <f>SUM(F5:I5)</f>
        <v>0</v>
      </c>
      <c r="F5" s="60">
        <f>F6+F7+F8+F12</f>
        <v>0</v>
      </c>
      <c r="G5" s="60">
        <f t="shared" ref="G5:L5" si="0">G6+G7+G8+G12</f>
        <v>0</v>
      </c>
      <c r="H5" s="60">
        <f t="shared" si="0"/>
        <v>0</v>
      </c>
      <c r="I5" s="60">
        <f t="shared" si="0"/>
        <v>0</v>
      </c>
      <c r="J5" s="60">
        <f t="shared" si="0"/>
        <v>0</v>
      </c>
      <c r="K5" s="60">
        <f t="shared" si="0"/>
        <v>0</v>
      </c>
      <c r="L5" s="60">
        <f t="shared" si="0"/>
        <v>0</v>
      </c>
      <c r="M5" s="60">
        <f>N5+O5+P5+Q5+R5</f>
        <v>0</v>
      </c>
      <c r="N5" s="60">
        <f t="shared" ref="N5:R5" si="1">N6+N7+N8+N12</f>
        <v>0</v>
      </c>
      <c r="O5" s="60">
        <f t="shared" si="1"/>
        <v>0</v>
      </c>
      <c r="P5" s="60">
        <f t="shared" si="1"/>
        <v>0</v>
      </c>
      <c r="Q5" s="60">
        <f t="shared" si="1"/>
        <v>0</v>
      </c>
      <c r="R5" s="60">
        <f t="shared" si="1"/>
        <v>0</v>
      </c>
      <c r="S5" s="60">
        <f>T5+U5+V5</f>
        <v>0</v>
      </c>
      <c r="T5" s="60">
        <f t="shared" ref="T5:V5" si="2">T6+T7+T8+T12</f>
        <v>0</v>
      </c>
      <c r="U5" s="60">
        <f t="shared" si="2"/>
        <v>0</v>
      </c>
      <c r="V5" s="60">
        <f t="shared" si="2"/>
        <v>0</v>
      </c>
      <c r="W5" s="60">
        <f>X5+Y5</f>
        <v>0</v>
      </c>
      <c r="X5" s="60">
        <f t="shared" ref="X5:AC5" si="3">X6+X7+X8+X12</f>
        <v>0</v>
      </c>
      <c r="Y5" s="60">
        <f t="shared" si="3"/>
        <v>0</v>
      </c>
      <c r="Z5" s="60">
        <f t="shared" si="3"/>
        <v>0</v>
      </c>
      <c r="AA5" s="60">
        <f t="shared" si="3"/>
        <v>0</v>
      </c>
      <c r="AB5" s="87">
        <f t="shared" si="3"/>
        <v>346.084</v>
      </c>
      <c r="AC5" s="60">
        <f t="shared" si="3"/>
        <v>0</v>
      </c>
      <c r="AD5" s="78"/>
    </row>
    <row r="6" spans="1:30">
      <c r="A6" s="53" t="s">
        <v>4</v>
      </c>
      <c r="B6" s="54" t="s">
        <v>5</v>
      </c>
      <c r="C6" s="87">
        <f t="shared" ref="C6:C46" si="4">D6+L6+M6+S6+W6+Z6+AA6+AB6+AC6</f>
        <v>0</v>
      </c>
      <c r="D6" s="60">
        <f t="shared" ref="D6:D45" si="5">E6+J6+K6</f>
        <v>0</v>
      </c>
      <c r="E6" s="60">
        <f>SUM(F6:I6)</f>
        <v>0</v>
      </c>
      <c r="F6" s="78"/>
      <c r="G6" s="78"/>
      <c r="H6" s="78"/>
      <c r="I6" s="78"/>
      <c r="J6" s="78"/>
      <c r="K6" s="78"/>
      <c r="L6" s="78"/>
      <c r="M6" s="60">
        <f t="shared" ref="M6:M46" si="6">N6+O6+P6+Q6+R6</f>
        <v>0</v>
      </c>
      <c r="N6" s="78"/>
      <c r="O6" s="78"/>
      <c r="P6" s="78"/>
      <c r="Q6" s="78"/>
      <c r="R6" s="78"/>
      <c r="S6" s="60">
        <f>T6+U6+V6</f>
        <v>0</v>
      </c>
      <c r="T6" s="78"/>
      <c r="U6" s="78"/>
      <c r="V6" s="78"/>
      <c r="W6" s="60">
        <f>X6+Y6</f>
        <v>0</v>
      </c>
      <c r="X6" s="78"/>
      <c r="Y6" s="78"/>
      <c r="Z6" s="78"/>
      <c r="AA6" s="78"/>
      <c r="AB6" s="88">
        <v>0</v>
      </c>
      <c r="AC6" s="78"/>
      <c r="AD6" s="78"/>
    </row>
    <row r="7" spans="1:30">
      <c r="A7" s="53" t="s">
        <v>6</v>
      </c>
      <c r="B7" s="54" t="s">
        <v>7</v>
      </c>
      <c r="C7" s="87">
        <f t="shared" si="4"/>
        <v>52.195</v>
      </c>
      <c r="D7" s="60">
        <f t="shared" si="5"/>
        <v>0</v>
      </c>
      <c r="E7" s="60">
        <f t="shared" ref="E7:E45" si="7">SUM(F7:I7)</f>
        <v>0</v>
      </c>
      <c r="F7" s="78"/>
      <c r="G7" s="78"/>
      <c r="H7" s="78"/>
      <c r="I7" s="78"/>
      <c r="J7" s="78"/>
      <c r="K7" s="78"/>
      <c r="L7" s="78"/>
      <c r="M7" s="60">
        <f t="shared" si="6"/>
        <v>0</v>
      </c>
      <c r="N7" s="78"/>
      <c r="O7" s="78"/>
      <c r="P7" s="78"/>
      <c r="Q7" s="78"/>
      <c r="R7" s="78"/>
      <c r="S7" s="60">
        <f t="shared" ref="S7:S45" si="8">T7+U7+V7</f>
        <v>0</v>
      </c>
      <c r="T7" s="78"/>
      <c r="U7" s="78"/>
      <c r="V7" s="78"/>
      <c r="W7" s="60">
        <f t="shared" ref="W7:W45" si="9">X7+Y7</f>
        <v>0</v>
      </c>
      <c r="X7" s="78"/>
      <c r="Y7" s="78"/>
      <c r="Z7" s="78"/>
      <c r="AA7" s="78"/>
      <c r="AB7" s="88">
        <v>52.195</v>
      </c>
      <c r="AC7" s="78"/>
      <c r="AD7" s="78"/>
    </row>
    <row r="8" spans="1:30">
      <c r="A8" s="53" t="s">
        <v>8</v>
      </c>
      <c r="B8" s="54" t="s">
        <v>9</v>
      </c>
      <c r="C8" s="87">
        <f t="shared" si="4"/>
        <v>293.88900000000001</v>
      </c>
      <c r="D8" s="60">
        <f t="shared" si="5"/>
        <v>0</v>
      </c>
      <c r="E8" s="60">
        <f t="shared" si="7"/>
        <v>0</v>
      </c>
      <c r="F8" s="60">
        <f>F9+F10+F11</f>
        <v>0</v>
      </c>
      <c r="G8" s="60">
        <f t="shared" ref="G8:L8" si="10">G9+G10+G11</f>
        <v>0</v>
      </c>
      <c r="H8" s="60">
        <f t="shared" si="10"/>
        <v>0</v>
      </c>
      <c r="I8" s="60">
        <f t="shared" si="10"/>
        <v>0</v>
      </c>
      <c r="J8" s="60">
        <f t="shared" si="10"/>
        <v>0</v>
      </c>
      <c r="K8" s="60">
        <f t="shared" si="10"/>
        <v>0</v>
      </c>
      <c r="L8" s="60">
        <f t="shared" si="10"/>
        <v>0</v>
      </c>
      <c r="M8" s="60">
        <f t="shared" si="6"/>
        <v>0</v>
      </c>
      <c r="N8" s="60">
        <f t="shared" ref="N8:R8" si="11">N9+N10+N11</f>
        <v>0</v>
      </c>
      <c r="O8" s="60">
        <f t="shared" si="11"/>
        <v>0</v>
      </c>
      <c r="P8" s="60">
        <f t="shared" si="11"/>
        <v>0</v>
      </c>
      <c r="Q8" s="60">
        <f t="shared" si="11"/>
        <v>0</v>
      </c>
      <c r="R8" s="60">
        <f t="shared" si="11"/>
        <v>0</v>
      </c>
      <c r="S8" s="60">
        <f t="shared" si="8"/>
        <v>0</v>
      </c>
      <c r="T8" s="60">
        <f t="shared" ref="T8:V8" si="12">T9+T10+T11</f>
        <v>0</v>
      </c>
      <c r="U8" s="60">
        <f t="shared" si="12"/>
        <v>0</v>
      </c>
      <c r="V8" s="60">
        <f t="shared" si="12"/>
        <v>0</v>
      </c>
      <c r="W8" s="60">
        <f t="shared" si="9"/>
        <v>0</v>
      </c>
      <c r="X8" s="60">
        <f t="shared" ref="X8:AC8" si="13">X9+X10+X11</f>
        <v>0</v>
      </c>
      <c r="Y8" s="60">
        <f t="shared" si="13"/>
        <v>0</v>
      </c>
      <c r="Z8" s="60">
        <f t="shared" si="13"/>
        <v>0</v>
      </c>
      <c r="AA8" s="60">
        <f t="shared" si="13"/>
        <v>0</v>
      </c>
      <c r="AB8" s="87">
        <f t="shared" si="13"/>
        <v>293.88900000000001</v>
      </c>
      <c r="AC8" s="60">
        <f t="shared" si="13"/>
        <v>0</v>
      </c>
      <c r="AD8" s="78"/>
    </row>
    <row r="9" spans="1:30">
      <c r="A9" s="53" t="s">
        <v>127</v>
      </c>
      <c r="B9" s="54" t="s">
        <v>10</v>
      </c>
      <c r="C9" s="87">
        <f t="shared" si="4"/>
        <v>0</v>
      </c>
      <c r="D9" s="60">
        <f t="shared" si="5"/>
        <v>0</v>
      </c>
      <c r="E9" s="60">
        <f t="shared" si="7"/>
        <v>0</v>
      </c>
      <c r="F9" s="78"/>
      <c r="G9" s="78"/>
      <c r="H9" s="78"/>
      <c r="I9" s="78"/>
      <c r="J9" s="78"/>
      <c r="K9" s="78"/>
      <c r="L9" s="78"/>
      <c r="M9" s="60">
        <f t="shared" si="6"/>
        <v>0</v>
      </c>
      <c r="N9" s="78"/>
      <c r="O9" s="78"/>
      <c r="P9" s="78"/>
      <c r="Q9" s="78"/>
      <c r="R9" s="78"/>
      <c r="S9" s="60">
        <f t="shared" si="8"/>
        <v>0</v>
      </c>
      <c r="T9" s="78"/>
      <c r="U9" s="78"/>
      <c r="V9" s="78"/>
      <c r="W9" s="60">
        <f t="shared" si="9"/>
        <v>0</v>
      </c>
      <c r="X9" s="60"/>
      <c r="Y9" s="60"/>
      <c r="Z9" s="78"/>
      <c r="AA9" s="78"/>
      <c r="AB9" s="88">
        <v>0</v>
      </c>
      <c r="AC9" s="78"/>
      <c r="AD9" s="78"/>
    </row>
    <row r="10" spans="1:30">
      <c r="A10" s="53" t="s">
        <v>100</v>
      </c>
      <c r="B10" s="54" t="s">
        <v>11</v>
      </c>
      <c r="C10" s="87">
        <f t="shared" si="4"/>
        <v>66.370999999999995</v>
      </c>
      <c r="D10" s="60">
        <f t="shared" si="5"/>
        <v>0</v>
      </c>
      <c r="E10" s="60">
        <f t="shared" si="7"/>
        <v>0</v>
      </c>
      <c r="F10" s="78"/>
      <c r="G10" s="78"/>
      <c r="H10" s="78"/>
      <c r="I10" s="78"/>
      <c r="J10" s="78"/>
      <c r="K10" s="78"/>
      <c r="L10" s="78"/>
      <c r="M10" s="60">
        <f t="shared" si="6"/>
        <v>0</v>
      </c>
      <c r="N10" s="78"/>
      <c r="O10" s="78"/>
      <c r="P10" s="78"/>
      <c r="Q10" s="78"/>
      <c r="R10" s="78"/>
      <c r="S10" s="60">
        <f t="shared" si="8"/>
        <v>0</v>
      </c>
      <c r="T10" s="78"/>
      <c r="U10" s="78"/>
      <c r="V10" s="78"/>
      <c r="W10" s="60">
        <f t="shared" si="9"/>
        <v>0</v>
      </c>
      <c r="X10" s="60"/>
      <c r="Y10" s="60"/>
      <c r="Z10" s="78"/>
      <c r="AA10" s="78"/>
      <c r="AB10" s="88">
        <v>66.370999999999995</v>
      </c>
      <c r="AC10" s="78"/>
      <c r="AD10" s="78"/>
    </row>
    <row r="11" spans="1:30">
      <c r="A11" s="53" t="s">
        <v>101</v>
      </c>
      <c r="B11" s="54" t="s">
        <v>12</v>
      </c>
      <c r="C11" s="87">
        <f t="shared" si="4"/>
        <v>227.518</v>
      </c>
      <c r="D11" s="60">
        <f t="shared" si="5"/>
        <v>0</v>
      </c>
      <c r="E11" s="60">
        <f t="shared" si="7"/>
        <v>0</v>
      </c>
      <c r="F11" s="78"/>
      <c r="G11" s="78"/>
      <c r="H11" s="78"/>
      <c r="I11" s="78"/>
      <c r="J11" s="78"/>
      <c r="K11" s="78"/>
      <c r="L11" s="78"/>
      <c r="M11" s="60">
        <f t="shared" si="6"/>
        <v>0</v>
      </c>
      <c r="N11" s="78"/>
      <c r="O11" s="78"/>
      <c r="P11" s="78"/>
      <c r="Q11" s="78"/>
      <c r="R11" s="78"/>
      <c r="S11" s="60">
        <f t="shared" si="8"/>
        <v>0</v>
      </c>
      <c r="T11" s="78"/>
      <c r="U11" s="78"/>
      <c r="V11" s="78"/>
      <c r="W11" s="60">
        <f t="shared" si="9"/>
        <v>0</v>
      </c>
      <c r="X11" s="78"/>
      <c r="Y11" s="78"/>
      <c r="Z11" s="78"/>
      <c r="AA11" s="78"/>
      <c r="AB11" s="88">
        <v>227.518</v>
      </c>
      <c r="AC11" s="78"/>
      <c r="AD11" s="78"/>
    </row>
    <row r="12" spans="1:30">
      <c r="A12" s="53" t="s">
        <v>13</v>
      </c>
      <c r="B12" s="54" t="s">
        <v>14</v>
      </c>
      <c r="C12" s="87">
        <f t="shared" si="4"/>
        <v>0</v>
      </c>
      <c r="D12" s="60">
        <f t="shared" si="5"/>
        <v>0</v>
      </c>
      <c r="E12" s="60">
        <f t="shared" si="7"/>
        <v>0</v>
      </c>
      <c r="F12" s="78"/>
      <c r="G12" s="78"/>
      <c r="H12" s="78"/>
      <c r="I12" s="78"/>
      <c r="J12" s="78"/>
      <c r="K12" s="78"/>
      <c r="L12" s="78"/>
      <c r="M12" s="60">
        <f t="shared" si="6"/>
        <v>0</v>
      </c>
      <c r="N12" s="78"/>
      <c r="O12" s="78"/>
      <c r="P12" s="78"/>
      <c r="Q12" s="78"/>
      <c r="R12" s="78"/>
      <c r="S12" s="60">
        <f t="shared" si="8"/>
        <v>0</v>
      </c>
      <c r="T12" s="78"/>
      <c r="U12" s="78"/>
      <c r="V12" s="78"/>
      <c r="W12" s="60">
        <f t="shared" si="9"/>
        <v>0</v>
      </c>
      <c r="X12" s="60"/>
      <c r="Y12" s="60"/>
      <c r="Z12" s="78"/>
      <c r="AA12" s="78"/>
      <c r="AB12" s="88">
        <v>0</v>
      </c>
      <c r="AC12" s="78"/>
      <c r="AD12" s="78"/>
    </row>
    <row r="13" spans="1:30">
      <c r="A13" s="51" t="s">
        <v>15</v>
      </c>
      <c r="B13" s="52" t="s">
        <v>16</v>
      </c>
      <c r="C13" s="87">
        <f t="shared" si="4"/>
        <v>5.6059999999999999</v>
      </c>
      <c r="D13" s="60">
        <f t="shared" si="5"/>
        <v>0</v>
      </c>
      <c r="E13" s="60">
        <f t="shared" si="7"/>
        <v>0</v>
      </c>
      <c r="F13" s="60">
        <f>F14+F15+F16+F17</f>
        <v>0</v>
      </c>
      <c r="G13" s="60">
        <f t="shared" ref="G13:AC13" si="14">G14+G15+G16+G17</f>
        <v>0</v>
      </c>
      <c r="H13" s="60">
        <f t="shared" si="14"/>
        <v>0</v>
      </c>
      <c r="I13" s="60">
        <f t="shared" si="14"/>
        <v>0</v>
      </c>
      <c r="J13" s="60">
        <f t="shared" si="14"/>
        <v>0</v>
      </c>
      <c r="K13" s="60">
        <f t="shared" si="14"/>
        <v>0</v>
      </c>
      <c r="L13" s="60">
        <f t="shared" si="14"/>
        <v>0</v>
      </c>
      <c r="M13" s="60">
        <f t="shared" si="6"/>
        <v>0</v>
      </c>
      <c r="N13" s="60">
        <f t="shared" si="14"/>
        <v>0</v>
      </c>
      <c r="O13" s="60">
        <f t="shared" si="14"/>
        <v>0</v>
      </c>
      <c r="P13" s="60">
        <f t="shared" si="14"/>
        <v>0</v>
      </c>
      <c r="Q13" s="60">
        <f t="shared" si="14"/>
        <v>0</v>
      </c>
      <c r="R13" s="60">
        <f t="shared" si="14"/>
        <v>0</v>
      </c>
      <c r="S13" s="60">
        <f t="shared" si="8"/>
        <v>0</v>
      </c>
      <c r="T13" s="60">
        <f t="shared" si="14"/>
        <v>0</v>
      </c>
      <c r="U13" s="60">
        <f t="shared" si="14"/>
        <v>0</v>
      </c>
      <c r="V13" s="60">
        <f t="shared" si="14"/>
        <v>0</v>
      </c>
      <c r="W13" s="60">
        <f t="shared" si="9"/>
        <v>0</v>
      </c>
      <c r="X13" s="60">
        <f t="shared" si="14"/>
        <v>0</v>
      </c>
      <c r="Y13" s="60">
        <f t="shared" si="14"/>
        <v>0</v>
      </c>
      <c r="Z13" s="60">
        <f t="shared" si="14"/>
        <v>0</v>
      </c>
      <c r="AA13" s="60">
        <f t="shared" si="14"/>
        <v>0</v>
      </c>
      <c r="AB13" s="87">
        <f t="shared" si="14"/>
        <v>5.6059999999999999</v>
      </c>
      <c r="AC13" s="60">
        <f t="shared" si="14"/>
        <v>0</v>
      </c>
      <c r="AD13" s="78"/>
    </row>
    <row r="14" spans="1:30">
      <c r="A14" s="53" t="s">
        <v>17</v>
      </c>
      <c r="B14" s="54" t="s">
        <v>18</v>
      </c>
      <c r="C14" s="87">
        <f t="shared" si="4"/>
        <v>3.7149999999999999</v>
      </c>
      <c r="D14" s="60">
        <f t="shared" si="5"/>
        <v>0</v>
      </c>
      <c r="E14" s="60">
        <f t="shared" si="7"/>
        <v>0</v>
      </c>
      <c r="F14" s="78"/>
      <c r="G14" s="78"/>
      <c r="H14" s="78"/>
      <c r="I14" s="78"/>
      <c r="J14" s="78"/>
      <c r="K14" s="78"/>
      <c r="L14" s="78"/>
      <c r="M14" s="60">
        <f t="shared" si="6"/>
        <v>0</v>
      </c>
      <c r="N14" s="78"/>
      <c r="O14" s="78"/>
      <c r="P14" s="78"/>
      <c r="Q14" s="78"/>
      <c r="R14" s="78"/>
      <c r="S14" s="60">
        <f t="shared" si="8"/>
        <v>0</v>
      </c>
      <c r="T14" s="78"/>
      <c r="U14" s="78"/>
      <c r="V14" s="78"/>
      <c r="W14" s="60">
        <f t="shared" si="9"/>
        <v>0</v>
      </c>
      <c r="X14" s="78"/>
      <c r="Y14" s="78"/>
      <c r="Z14" s="78"/>
      <c r="AA14" s="78"/>
      <c r="AB14" s="88">
        <v>3.7149999999999999</v>
      </c>
      <c r="AC14" s="78"/>
      <c r="AD14" s="78"/>
    </row>
    <row r="15" spans="1:30">
      <c r="A15" s="53" t="s">
        <v>19</v>
      </c>
      <c r="B15" s="54" t="s">
        <v>20</v>
      </c>
      <c r="C15" s="87">
        <f t="shared" si="4"/>
        <v>0</v>
      </c>
      <c r="D15" s="60">
        <f t="shared" si="5"/>
        <v>0</v>
      </c>
      <c r="E15" s="60">
        <f t="shared" si="7"/>
        <v>0</v>
      </c>
      <c r="F15" s="78"/>
      <c r="G15" s="78"/>
      <c r="H15" s="78"/>
      <c r="I15" s="78"/>
      <c r="J15" s="78"/>
      <c r="K15" s="78"/>
      <c r="L15" s="78"/>
      <c r="M15" s="60">
        <f t="shared" si="6"/>
        <v>0</v>
      </c>
      <c r="N15" s="78"/>
      <c r="O15" s="78"/>
      <c r="P15" s="78"/>
      <c r="Q15" s="78"/>
      <c r="R15" s="78"/>
      <c r="S15" s="60">
        <f t="shared" si="8"/>
        <v>0</v>
      </c>
      <c r="T15" s="78"/>
      <c r="U15" s="78"/>
      <c r="V15" s="78"/>
      <c r="W15" s="60">
        <f t="shared" si="9"/>
        <v>0</v>
      </c>
      <c r="X15" s="78"/>
      <c r="Y15" s="78"/>
      <c r="Z15" s="78"/>
      <c r="AA15" s="78"/>
      <c r="AB15" s="88">
        <v>0</v>
      </c>
      <c r="AC15" s="78"/>
      <c r="AD15" s="78"/>
    </row>
    <row r="16" spans="1:30">
      <c r="A16" s="53" t="s">
        <v>21</v>
      </c>
      <c r="B16" s="54" t="s">
        <v>22</v>
      </c>
      <c r="C16" s="87">
        <f t="shared" si="4"/>
        <v>1.891</v>
      </c>
      <c r="D16" s="60">
        <f t="shared" si="5"/>
        <v>0</v>
      </c>
      <c r="E16" s="60">
        <f t="shared" si="7"/>
        <v>0</v>
      </c>
      <c r="F16" s="78"/>
      <c r="G16" s="78"/>
      <c r="H16" s="78"/>
      <c r="I16" s="78"/>
      <c r="J16" s="78"/>
      <c r="K16" s="78"/>
      <c r="L16" s="78"/>
      <c r="M16" s="60">
        <f t="shared" si="6"/>
        <v>0</v>
      </c>
      <c r="N16" s="78"/>
      <c r="O16" s="78"/>
      <c r="P16" s="78"/>
      <c r="Q16" s="78"/>
      <c r="R16" s="78"/>
      <c r="S16" s="60">
        <f t="shared" si="8"/>
        <v>0</v>
      </c>
      <c r="T16" s="78"/>
      <c r="U16" s="78"/>
      <c r="V16" s="78"/>
      <c r="W16" s="60">
        <f t="shared" si="9"/>
        <v>0</v>
      </c>
      <c r="X16" s="78"/>
      <c r="Y16" s="78"/>
      <c r="Z16" s="78"/>
      <c r="AA16" s="78"/>
      <c r="AB16" s="88">
        <v>1.891</v>
      </c>
      <c r="AC16" s="78"/>
      <c r="AD16" s="78"/>
    </row>
    <row r="17" spans="1:30">
      <c r="A17" s="53" t="s">
        <v>23</v>
      </c>
      <c r="B17" s="54" t="s">
        <v>24</v>
      </c>
      <c r="C17" s="87">
        <f t="shared" si="4"/>
        <v>0</v>
      </c>
      <c r="D17" s="60">
        <f t="shared" si="5"/>
        <v>0</v>
      </c>
      <c r="E17" s="60">
        <f t="shared" si="7"/>
        <v>0</v>
      </c>
      <c r="F17" s="78"/>
      <c r="G17" s="78"/>
      <c r="H17" s="78"/>
      <c r="I17" s="78"/>
      <c r="J17" s="78"/>
      <c r="K17" s="78"/>
      <c r="L17" s="78"/>
      <c r="M17" s="60">
        <f t="shared" si="6"/>
        <v>0</v>
      </c>
      <c r="N17" s="78"/>
      <c r="O17" s="78"/>
      <c r="P17" s="78"/>
      <c r="Q17" s="78"/>
      <c r="R17" s="78"/>
      <c r="S17" s="60">
        <f t="shared" si="8"/>
        <v>0</v>
      </c>
      <c r="T17" s="78"/>
      <c r="U17" s="78"/>
      <c r="V17" s="78"/>
      <c r="W17" s="60">
        <f t="shared" si="9"/>
        <v>0</v>
      </c>
      <c r="X17" s="78"/>
      <c r="Y17" s="78"/>
      <c r="Z17" s="78"/>
      <c r="AA17" s="78"/>
      <c r="AB17" s="88">
        <v>0</v>
      </c>
      <c r="AC17" s="78"/>
      <c r="AD17" s="78"/>
    </row>
    <row r="18" spans="1:30">
      <c r="A18" s="51" t="s">
        <v>25</v>
      </c>
      <c r="B18" s="52" t="s">
        <v>26</v>
      </c>
      <c r="C18" s="87">
        <f t="shared" si="4"/>
        <v>0</v>
      </c>
      <c r="D18" s="60">
        <f t="shared" si="5"/>
        <v>0</v>
      </c>
      <c r="E18" s="60">
        <f t="shared" si="7"/>
        <v>0</v>
      </c>
      <c r="F18" s="60">
        <f>F19+F20+F21+F22</f>
        <v>0</v>
      </c>
      <c r="G18" s="60">
        <f t="shared" ref="G18:AC18" si="15">G19+G20+G21+G22</f>
        <v>0</v>
      </c>
      <c r="H18" s="60">
        <f t="shared" si="15"/>
        <v>0</v>
      </c>
      <c r="I18" s="60">
        <f t="shared" si="15"/>
        <v>0</v>
      </c>
      <c r="J18" s="60">
        <f t="shared" si="15"/>
        <v>0</v>
      </c>
      <c r="K18" s="60">
        <f t="shared" si="15"/>
        <v>0</v>
      </c>
      <c r="L18" s="60">
        <f t="shared" si="15"/>
        <v>0</v>
      </c>
      <c r="M18" s="60">
        <f t="shared" si="6"/>
        <v>0</v>
      </c>
      <c r="N18" s="60">
        <f t="shared" si="15"/>
        <v>0</v>
      </c>
      <c r="O18" s="60">
        <f t="shared" si="15"/>
        <v>0</v>
      </c>
      <c r="P18" s="60">
        <f t="shared" si="15"/>
        <v>0</v>
      </c>
      <c r="Q18" s="60">
        <f t="shared" si="15"/>
        <v>0</v>
      </c>
      <c r="R18" s="60">
        <f t="shared" si="15"/>
        <v>0</v>
      </c>
      <c r="S18" s="60">
        <f t="shared" si="8"/>
        <v>0</v>
      </c>
      <c r="T18" s="60">
        <f t="shared" si="15"/>
        <v>0</v>
      </c>
      <c r="U18" s="60">
        <f t="shared" si="15"/>
        <v>0</v>
      </c>
      <c r="V18" s="60">
        <f t="shared" si="15"/>
        <v>0</v>
      </c>
      <c r="W18" s="60">
        <f t="shared" si="9"/>
        <v>0</v>
      </c>
      <c r="X18" s="60">
        <f t="shared" si="15"/>
        <v>0</v>
      </c>
      <c r="Y18" s="60">
        <f t="shared" si="15"/>
        <v>0</v>
      </c>
      <c r="Z18" s="60">
        <f t="shared" si="15"/>
        <v>0</v>
      </c>
      <c r="AA18" s="60">
        <f t="shared" si="15"/>
        <v>0</v>
      </c>
      <c r="AB18" s="87">
        <f t="shared" si="15"/>
        <v>0</v>
      </c>
      <c r="AC18" s="60">
        <f t="shared" si="15"/>
        <v>0</v>
      </c>
      <c r="AD18" s="78"/>
    </row>
    <row r="19" spans="1:30">
      <c r="A19" s="53" t="s">
        <v>27</v>
      </c>
      <c r="B19" s="54" t="s">
        <v>28</v>
      </c>
      <c r="C19" s="87">
        <f t="shared" si="4"/>
        <v>0</v>
      </c>
      <c r="D19" s="60">
        <f t="shared" si="5"/>
        <v>0</v>
      </c>
      <c r="E19" s="60">
        <f t="shared" si="7"/>
        <v>0</v>
      </c>
      <c r="F19" s="78"/>
      <c r="G19" s="78"/>
      <c r="H19" s="78"/>
      <c r="I19" s="78"/>
      <c r="J19" s="78"/>
      <c r="K19" s="78"/>
      <c r="L19" s="78"/>
      <c r="M19" s="60">
        <f t="shared" si="6"/>
        <v>0</v>
      </c>
      <c r="N19" s="78"/>
      <c r="O19" s="78"/>
      <c r="P19" s="78"/>
      <c r="Q19" s="78"/>
      <c r="R19" s="78"/>
      <c r="S19" s="60">
        <f t="shared" si="8"/>
        <v>0</v>
      </c>
      <c r="T19" s="78"/>
      <c r="U19" s="78"/>
      <c r="V19" s="78"/>
      <c r="W19" s="60">
        <f t="shared" si="9"/>
        <v>0</v>
      </c>
      <c r="X19" s="78"/>
      <c r="Y19" s="78"/>
      <c r="Z19" s="78"/>
      <c r="AA19" s="78"/>
      <c r="AB19" s="88"/>
      <c r="AC19" s="78"/>
      <c r="AD19" s="78"/>
    </row>
    <row r="20" spans="1:30">
      <c r="A20" s="53" t="s">
        <v>29</v>
      </c>
      <c r="B20" s="54" t="s">
        <v>30</v>
      </c>
      <c r="C20" s="87">
        <f t="shared" si="4"/>
        <v>0</v>
      </c>
      <c r="D20" s="60">
        <f t="shared" si="5"/>
        <v>0</v>
      </c>
      <c r="E20" s="60">
        <f t="shared" si="7"/>
        <v>0</v>
      </c>
      <c r="F20" s="78"/>
      <c r="G20" s="78"/>
      <c r="H20" s="78"/>
      <c r="I20" s="78"/>
      <c r="J20" s="78"/>
      <c r="K20" s="78"/>
      <c r="L20" s="78"/>
      <c r="M20" s="60">
        <f t="shared" si="6"/>
        <v>0</v>
      </c>
      <c r="N20" s="78"/>
      <c r="O20" s="78"/>
      <c r="P20" s="78"/>
      <c r="Q20" s="78"/>
      <c r="R20" s="78"/>
      <c r="S20" s="60">
        <f t="shared" si="8"/>
        <v>0</v>
      </c>
      <c r="T20" s="78"/>
      <c r="U20" s="78"/>
      <c r="V20" s="78"/>
      <c r="W20" s="60">
        <f t="shared" si="9"/>
        <v>0</v>
      </c>
      <c r="X20" s="78"/>
      <c r="Y20" s="78"/>
      <c r="Z20" s="78"/>
      <c r="AA20" s="78"/>
      <c r="AB20" s="88"/>
      <c r="AC20" s="78"/>
      <c r="AD20" s="78"/>
    </row>
    <row r="21" spans="1:30">
      <c r="A21" s="53" t="s">
        <v>31</v>
      </c>
      <c r="B21" s="54" t="s">
        <v>32</v>
      </c>
      <c r="C21" s="87">
        <f t="shared" si="4"/>
        <v>0</v>
      </c>
      <c r="D21" s="60">
        <f t="shared" si="5"/>
        <v>0</v>
      </c>
      <c r="E21" s="60">
        <f t="shared" si="7"/>
        <v>0</v>
      </c>
      <c r="F21" s="78"/>
      <c r="G21" s="78"/>
      <c r="H21" s="78"/>
      <c r="I21" s="78"/>
      <c r="J21" s="78"/>
      <c r="K21" s="78"/>
      <c r="L21" s="78"/>
      <c r="M21" s="60">
        <f t="shared" si="6"/>
        <v>0</v>
      </c>
      <c r="N21" s="78"/>
      <c r="O21" s="78"/>
      <c r="P21" s="78"/>
      <c r="Q21" s="78"/>
      <c r="R21" s="78"/>
      <c r="S21" s="60">
        <f t="shared" si="8"/>
        <v>0</v>
      </c>
      <c r="T21" s="78"/>
      <c r="U21" s="78"/>
      <c r="V21" s="78"/>
      <c r="W21" s="60">
        <f t="shared" si="9"/>
        <v>0</v>
      </c>
      <c r="X21" s="78"/>
      <c r="Y21" s="78"/>
      <c r="Z21" s="78"/>
      <c r="AA21" s="78"/>
      <c r="AB21" s="88"/>
      <c r="AC21" s="78"/>
      <c r="AD21" s="78"/>
    </row>
    <row r="22" spans="1:30">
      <c r="A22" s="55" t="s">
        <v>33</v>
      </c>
      <c r="B22" s="56" t="s">
        <v>34</v>
      </c>
      <c r="C22" s="87">
        <f t="shared" si="4"/>
        <v>0</v>
      </c>
      <c r="D22" s="60">
        <f t="shared" si="5"/>
        <v>0</v>
      </c>
      <c r="E22" s="60">
        <f t="shared" si="7"/>
        <v>0</v>
      </c>
      <c r="F22" s="78"/>
      <c r="G22" s="78"/>
      <c r="H22" s="78"/>
      <c r="I22" s="78"/>
      <c r="J22" s="78"/>
      <c r="K22" s="78"/>
      <c r="L22" s="78"/>
      <c r="M22" s="60">
        <f t="shared" si="6"/>
        <v>0</v>
      </c>
      <c r="N22" s="78"/>
      <c r="O22" s="78"/>
      <c r="P22" s="78"/>
      <c r="Q22" s="78"/>
      <c r="R22" s="78"/>
      <c r="S22" s="60">
        <f t="shared" si="8"/>
        <v>0</v>
      </c>
      <c r="T22" s="78"/>
      <c r="U22" s="78"/>
      <c r="V22" s="78"/>
      <c r="W22" s="60">
        <f t="shared" si="9"/>
        <v>0</v>
      </c>
      <c r="X22" s="78"/>
      <c r="Y22" s="78"/>
      <c r="Z22" s="78"/>
      <c r="AA22" s="78"/>
      <c r="AB22" s="88"/>
      <c r="AC22" s="78"/>
      <c r="AD22" s="78"/>
    </row>
    <row r="23" spans="1:30">
      <c r="A23" s="51" t="s">
        <v>35</v>
      </c>
      <c r="B23" s="52" t="s">
        <v>36</v>
      </c>
      <c r="C23" s="87">
        <f t="shared" si="4"/>
        <v>487.66200000000003</v>
      </c>
      <c r="D23" s="60">
        <f t="shared" si="5"/>
        <v>0</v>
      </c>
      <c r="E23" s="60">
        <f t="shared" si="7"/>
        <v>0</v>
      </c>
      <c r="F23" s="60">
        <f>F24+F25+F26</f>
        <v>0</v>
      </c>
      <c r="G23" s="60">
        <f t="shared" ref="G23:AC23" si="16">G24+G25+G26</f>
        <v>0</v>
      </c>
      <c r="H23" s="60">
        <f t="shared" si="16"/>
        <v>0</v>
      </c>
      <c r="I23" s="60">
        <f t="shared" si="16"/>
        <v>0</v>
      </c>
      <c r="J23" s="60">
        <f t="shared" si="16"/>
        <v>0</v>
      </c>
      <c r="K23" s="60">
        <f t="shared" si="16"/>
        <v>0</v>
      </c>
      <c r="L23" s="60">
        <f t="shared" si="16"/>
        <v>0</v>
      </c>
      <c r="M23" s="60">
        <f t="shared" si="6"/>
        <v>0</v>
      </c>
      <c r="N23" s="60">
        <f t="shared" si="16"/>
        <v>0</v>
      </c>
      <c r="O23" s="60">
        <f t="shared" si="16"/>
        <v>0</v>
      </c>
      <c r="P23" s="60">
        <f t="shared" si="16"/>
        <v>0</v>
      </c>
      <c r="Q23" s="60">
        <f t="shared" si="16"/>
        <v>0</v>
      </c>
      <c r="R23" s="60">
        <f t="shared" si="16"/>
        <v>0</v>
      </c>
      <c r="S23" s="60">
        <f t="shared" si="8"/>
        <v>0</v>
      </c>
      <c r="T23" s="60">
        <f t="shared" si="16"/>
        <v>0</v>
      </c>
      <c r="U23" s="60">
        <f t="shared" si="16"/>
        <v>0</v>
      </c>
      <c r="V23" s="60">
        <f t="shared" si="16"/>
        <v>0</v>
      </c>
      <c r="W23" s="60">
        <f t="shared" si="9"/>
        <v>0</v>
      </c>
      <c r="X23" s="60">
        <f t="shared" si="16"/>
        <v>0</v>
      </c>
      <c r="Y23" s="60">
        <f t="shared" si="16"/>
        <v>0</v>
      </c>
      <c r="Z23" s="60">
        <f t="shared" si="16"/>
        <v>0</v>
      </c>
      <c r="AA23" s="60">
        <f t="shared" si="16"/>
        <v>0</v>
      </c>
      <c r="AB23" s="87">
        <f t="shared" si="16"/>
        <v>487.66200000000003</v>
      </c>
      <c r="AC23" s="60">
        <f t="shared" si="16"/>
        <v>0</v>
      </c>
      <c r="AD23" s="78"/>
    </row>
    <row r="24" spans="1:30">
      <c r="A24" s="53" t="s">
        <v>37</v>
      </c>
      <c r="B24" s="54" t="s">
        <v>38</v>
      </c>
      <c r="C24" s="87">
        <f t="shared" si="4"/>
        <v>248.411</v>
      </c>
      <c r="D24" s="60">
        <f t="shared" si="5"/>
        <v>0</v>
      </c>
      <c r="E24" s="60">
        <f t="shared" si="7"/>
        <v>0</v>
      </c>
      <c r="F24" s="78"/>
      <c r="G24" s="78"/>
      <c r="H24" s="78"/>
      <c r="I24" s="78"/>
      <c r="J24" s="78"/>
      <c r="K24" s="78"/>
      <c r="L24" s="78"/>
      <c r="M24" s="60">
        <f t="shared" si="6"/>
        <v>0</v>
      </c>
      <c r="N24" s="78"/>
      <c r="O24" s="78"/>
      <c r="P24" s="78"/>
      <c r="Q24" s="78"/>
      <c r="R24" s="78"/>
      <c r="S24" s="60">
        <f t="shared" si="8"/>
        <v>0</v>
      </c>
      <c r="T24" s="78"/>
      <c r="U24" s="78"/>
      <c r="V24" s="78"/>
      <c r="W24" s="60">
        <f t="shared" si="9"/>
        <v>0</v>
      </c>
      <c r="X24" s="78"/>
      <c r="Y24" s="78"/>
      <c r="Z24" s="78"/>
      <c r="AA24" s="78"/>
      <c r="AB24" s="88">
        <v>248.411</v>
      </c>
      <c r="AC24" s="78"/>
      <c r="AD24" s="78"/>
    </row>
    <row r="25" spans="1:30">
      <c r="A25" s="53" t="s">
        <v>39</v>
      </c>
      <c r="B25" s="54" t="s">
        <v>40</v>
      </c>
      <c r="C25" s="87">
        <f t="shared" si="4"/>
        <v>239.001</v>
      </c>
      <c r="D25" s="60">
        <f t="shared" si="5"/>
        <v>0</v>
      </c>
      <c r="E25" s="60">
        <f t="shared" si="7"/>
        <v>0</v>
      </c>
      <c r="F25" s="78"/>
      <c r="G25" s="78"/>
      <c r="H25" s="78"/>
      <c r="I25" s="78"/>
      <c r="J25" s="78"/>
      <c r="K25" s="78"/>
      <c r="L25" s="78"/>
      <c r="M25" s="60">
        <f t="shared" si="6"/>
        <v>0</v>
      </c>
      <c r="N25" s="78"/>
      <c r="O25" s="78"/>
      <c r="P25" s="78"/>
      <c r="Q25" s="78"/>
      <c r="R25" s="78"/>
      <c r="S25" s="60">
        <f t="shared" si="8"/>
        <v>0</v>
      </c>
      <c r="T25" s="78"/>
      <c r="U25" s="78"/>
      <c r="V25" s="78"/>
      <c r="W25" s="60">
        <f t="shared" si="9"/>
        <v>0</v>
      </c>
      <c r="X25" s="78"/>
      <c r="Y25" s="78"/>
      <c r="Z25" s="78"/>
      <c r="AA25" s="78"/>
      <c r="AB25" s="88">
        <v>239.001</v>
      </c>
      <c r="AC25" s="78"/>
      <c r="AD25" s="78"/>
    </row>
    <row r="26" spans="1:30" ht="15" customHeight="1">
      <c r="A26" s="53" t="s">
        <v>41</v>
      </c>
      <c r="B26" s="54" t="s">
        <v>42</v>
      </c>
      <c r="C26" s="87">
        <f t="shared" si="4"/>
        <v>0.25</v>
      </c>
      <c r="D26" s="60">
        <f t="shared" si="5"/>
        <v>0</v>
      </c>
      <c r="E26" s="60">
        <f t="shared" si="7"/>
        <v>0</v>
      </c>
      <c r="F26" s="78"/>
      <c r="G26" s="78"/>
      <c r="H26" s="78"/>
      <c r="I26" s="78"/>
      <c r="J26" s="78"/>
      <c r="K26" s="78"/>
      <c r="L26" s="78"/>
      <c r="M26" s="60">
        <f t="shared" si="6"/>
        <v>0</v>
      </c>
      <c r="N26" s="78"/>
      <c r="O26" s="78"/>
      <c r="P26" s="78"/>
      <c r="Q26" s="78"/>
      <c r="R26" s="78"/>
      <c r="S26" s="60">
        <f t="shared" si="8"/>
        <v>0</v>
      </c>
      <c r="T26" s="78"/>
      <c r="U26" s="78"/>
      <c r="V26" s="78"/>
      <c r="W26" s="60">
        <f t="shared" si="9"/>
        <v>0</v>
      </c>
      <c r="X26" s="78"/>
      <c r="Y26" s="78"/>
      <c r="Z26" s="78"/>
      <c r="AA26" s="78"/>
      <c r="AB26" s="88">
        <v>0.25</v>
      </c>
      <c r="AC26" s="78"/>
      <c r="AD26" s="78"/>
    </row>
    <row r="27" spans="1:30" ht="26.5">
      <c r="A27" s="51" t="s">
        <v>43</v>
      </c>
      <c r="B27" s="52" t="s">
        <v>44</v>
      </c>
      <c r="C27" s="87">
        <f t="shared" si="4"/>
        <v>1746.3400000000001</v>
      </c>
      <c r="D27" s="60">
        <f t="shared" si="5"/>
        <v>0</v>
      </c>
      <c r="E27" s="60">
        <f t="shared" si="7"/>
        <v>0</v>
      </c>
      <c r="F27" s="60">
        <f>F28+F32</f>
        <v>0</v>
      </c>
      <c r="G27" s="60">
        <f t="shared" ref="G27:AC27" si="17">G28+G32</f>
        <v>0</v>
      </c>
      <c r="H27" s="60">
        <f t="shared" si="17"/>
        <v>0</v>
      </c>
      <c r="I27" s="60">
        <f t="shared" si="17"/>
        <v>0</v>
      </c>
      <c r="J27" s="60">
        <f t="shared" si="17"/>
        <v>0</v>
      </c>
      <c r="K27" s="60">
        <f t="shared" si="17"/>
        <v>0</v>
      </c>
      <c r="L27" s="60">
        <f t="shared" si="17"/>
        <v>0</v>
      </c>
      <c r="M27" s="60">
        <f t="shared" si="6"/>
        <v>0</v>
      </c>
      <c r="N27" s="60">
        <f t="shared" si="17"/>
        <v>0</v>
      </c>
      <c r="O27" s="60">
        <f t="shared" si="17"/>
        <v>0</v>
      </c>
      <c r="P27" s="60">
        <f t="shared" si="17"/>
        <v>0</v>
      </c>
      <c r="Q27" s="60">
        <f t="shared" si="17"/>
        <v>0</v>
      </c>
      <c r="R27" s="60">
        <f t="shared" si="17"/>
        <v>0</v>
      </c>
      <c r="S27" s="60">
        <f t="shared" si="8"/>
        <v>0</v>
      </c>
      <c r="T27" s="60">
        <f t="shared" si="17"/>
        <v>0</v>
      </c>
      <c r="U27" s="60">
        <f t="shared" si="17"/>
        <v>0</v>
      </c>
      <c r="V27" s="60">
        <f t="shared" si="17"/>
        <v>0</v>
      </c>
      <c r="W27" s="60">
        <f t="shared" si="9"/>
        <v>0</v>
      </c>
      <c r="X27" s="60">
        <f t="shared" si="17"/>
        <v>0</v>
      </c>
      <c r="Y27" s="60">
        <f t="shared" si="17"/>
        <v>0</v>
      </c>
      <c r="Z27" s="60">
        <f t="shared" si="17"/>
        <v>0</v>
      </c>
      <c r="AA27" s="60">
        <f t="shared" si="17"/>
        <v>0</v>
      </c>
      <c r="AB27" s="87">
        <f t="shared" si="17"/>
        <v>1746.3400000000001</v>
      </c>
      <c r="AC27" s="60">
        <f t="shared" si="17"/>
        <v>0</v>
      </c>
      <c r="AD27" s="78"/>
    </row>
    <row r="28" spans="1:30" ht="26.5">
      <c r="A28" s="53" t="s">
        <v>45</v>
      </c>
      <c r="B28" s="54" t="s">
        <v>46</v>
      </c>
      <c r="C28" s="87">
        <f t="shared" si="4"/>
        <v>797.43200000000002</v>
      </c>
      <c r="D28" s="60">
        <f t="shared" si="5"/>
        <v>0</v>
      </c>
      <c r="E28" s="60">
        <f t="shared" si="7"/>
        <v>0</v>
      </c>
      <c r="F28" s="60">
        <f>F29+F30+F31</f>
        <v>0</v>
      </c>
      <c r="G28" s="60">
        <f t="shared" ref="G28:AC28" si="18">G29+G30+G31</f>
        <v>0</v>
      </c>
      <c r="H28" s="60">
        <f t="shared" si="18"/>
        <v>0</v>
      </c>
      <c r="I28" s="60">
        <f t="shared" si="18"/>
        <v>0</v>
      </c>
      <c r="J28" s="60">
        <f t="shared" si="18"/>
        <v>0</v>
      </c>
      <c r="K28" s="60">
        <f t="shared" si="18"/>
        <v>0</v>
      </c>
      <c r="L28" s="60">
        <f t="shared" si="18"/>
        <v>0</v>
      </c>
      <c r="M28" s="60">
        <f t="shared" si="6"/>
        <v>0</v>
      </c>
      <c r="N28" s="60">
        <f t="shared" si="18"/>
        <v>0</v>
      </c>
      <c r="O28" s="60">
        <f t="shared" si="18"/>
        <v>0</v>
      </c>
      <c r="P28" s="60">
        <f t="shared" si="18"/>
        <v>0</v>
      </c>
      <c r="Q28" s="60">
        <f t="shared" si="18"/>
        <v>0</v>
      </c>
      <c r="R28" s="60">
        <f t="shared" si="18"/>
        <v>0</v>
      </c>
      <c r="S28" s="60">
        <f t="shared" si="8"/>
        <v>0</v>
      </c>
      <c r="T28" s="60">
        <f t="shared" si="18"/>
        <v>0</v>
      </c>
      <c r="U28" s="60">
        <f t="shared" si="18"/>
        <v>0</v>
      </c>
      <c r="V28" s="60">
        <f t="shared" si="18"/>
        <v>0</v>
      </c>
      <c r="W28" s="60">
        <f t="shared" si="9"/>
        <v>0</v>
      </c>
      <c r="X28" s="60">
        <f t="shared" si="18"/>
        <v>0</v>
      </c>
      <c r="Y28" s="60">
        <f t="shared" si="18"/>
        <v>0</v>
      </c>
      <c r="Z28" s="60">
        <f t="shared" si="18"/>
        <v>0</v>
      </c>
      <c r="AA28" s="60">
        <f t="shared" si="18"/>
        <v>0</v>
      </c>
      <c r="AB28" s="87">
        <f t="shared" si="18"/>
        <v>797.43200000000002</v>
      </c>
      <c r="AC28" s="60">
        <f t="shared" si="18"/>
        <v>0</v>
      </c>
      <c r="AD28" s="78"/>
    </row>
    <row r="29" spans="1:30">
      <c r="A29" s="53" t="s">
        <v>47</v>
      </c>
      <c r="B29" s="54" t="s">
        <v>48</v>
      </c>
      <c r="C29" s="87">
        <f t="shared" si="4"/>
        <v>126.94799999999999</v>
      </c>
      <c r="D29" s="60">
        <f t="shared" si="5"/>
        <v>0</v>
      </c>
      <c r="E29" s="60">
        <f t="shared" si="7"/>
        <v>0</v>
      </c>
      <c r="F29" s="60"/>
      <c r="G29" s="60"/>
      <c r="H29" s="60"/>
      <c r="I29" s="60"/>
      <c r="J29" s="60"/>
      <c r="K29" s="60"/>
      <c r="L29" s="60"/>
      <c r="M29" s="60">
        <f t="shared" si="6"/>
        <v>0</v>
      </c>
      <c r="N29" s="60"/>
      <c r="O29" s="60"/>
      <c r="P29" s="60"/>
      <c r="Q29" s="60"/>
      <c r="R29" s="60"/>
      <c r="S29" s="60">
        <f t="shared" si="8"/>
        <v>0</v>
      </c>
      <c r="T29" s="60"/>
      <c r="U29" s="60"/>
      <c r="V29" s="60"/>
      <c r="W29" s="60">
        <f t="shared" si="9"/>
        <v>0</v>
      </c>
      <c r="X29" s="78"/>
      <c r="Y29" s="78"/>
      <c r="Z29" s="78"/>
      <c r="AA29" s="78"/>
      <c r="AB29" s="88">
        <v>126.94799999999999</v>
      </c>
      <c r="AC29" s="78"/>
      <c r="AD29" s="78"/>
    </row>
    <row r="30" spans="1:30">
      <c r="A30" s="53" t="s">
        <v>49</v>
      </c>
      <c r="B30" s="54" t="s">
        <v>50</v>
      </c>
      <c r="C30" s="87">
        <f t="shared" si="4"/>
        <v>316.27199999999999</v>
      </c>
      <c r="D30" s="60">
        <f t="shared" si="5"/>
        <v>0</v>
      </c>
      <c r="E30" s="60">
        <f t="shared" si="7"/>
        <v>0</v>
      </c>
      <c r="F30" s="60"/>
      <c r="G30" s="60"/>
      <c r="H30" s="60"/>
      <c r="I30" s="60"/>
      <c r="J30" s="60"/>
      <c r="K30" s="60"/>
      <c r="L30" s="60"/>
      <c r="M30" s="60">
        <f t="shared" si="6"/>
        <v>0</v>
      </c>
      <c r="N30" s="60"/>
      <c r="O30" s="60"/>
      <c r="P30" s="60"/>
      <c r="Q30" s="60"/>
      <c r="R30" s="60"/>
      <c r="S30" s="60">
        <f t="shared" si="8"/>
        <v>0</v>
      </c>
      <c r="T30" s="60"/>
      <c r="U30" s="60"/>
      <c r="V30" s="60"/>
      <c r="W30" s="60">
        <f t="shared" si="9"/>
        <v>0</v>
      </c>
      <c r="X30" s="78"/>
      <c r="Y30" s="78"/>
      <c r="Z30" s="78"/>
      <c r="AA30" s="78"/>
      <c r="AB30" s="88">
        <v>316.27199999999999</v>
      </c>
      <c r="AC30" s="78"/>
      <c r="AD30" s="78"/>
    </row>
    <row r="31" spans="1:30" ht="39.5">
      <c r="A31" s="53" t="s">
        <v>136</v>
      </c>
      <c r="B31" s="54" t="s">
        <v>51</v>
      </c>
      <c r="C31" s="87">
        <f t="shared" si="4"/>
        <v>354.21199999999999</v>
      </c>
      <c r="D31" s="60">
        <f t="shared" si="5"/>
        <v>0</v>
      </c>
      <c r="E31" s="60">
        <f t="shared" si="7"/>
        <v>0</v>
      </c>
      <c r="F31" s="60"/>
      <c r="G31" s="60"/>
      <c r="H31" s="60"/>
      <c r="I31" s="60"/>
      <c r="J31" s="60"/>
      <c r="K31" s="60"/>
      <c r="L31" s="60"/>
      <c r="M31" s="60">
        <f t="shared" si="6"/>
        <v>0</v>
      </c>
      <c r="N31" s="60"/>
      <c r="O31" s="60"/>
      <c r="P31" s="60"/>
      <c r="Q31" s="60"/>
      <c r="R31" s="60"/>
      <c r="S31" s="60">
        <f t="shared" si="8"/>
        <v>0</v>
      </c>
      <c r="T31" s="60"/>
      <c r="U31" s="60"/>
      <c r="V31" s="60"/>
      <c r="W31" s="60">
        <f t="shared" si="9"/>
        <v>0</v>
      </c>
      <c r="X31" s="78"/>
      <c r="Y31" s="78"/>
      <c r="Z31" s="78"/>
      <c r="AA31" s="78"/>
      <c r="AB31" s="88">
        <v>354.21199999999999</v>
      </c>
      <c r="AC31" s="78"/>
      <c r="AD31" s="78"/>
    </row>
    <row r="32" spans="1:30" ht="26.5">
      <c r="A32" s="53" t="s">
        <v>52</v>
      </c>
      <c r="B32" s="54" t="s">
        <v>53</v>
      </c>
      <c r="C32" s="87">
        <f t="shared" si="4"/>
        <v>948.90800000000002</v>
      </c>
      <c r="D32" s="60">
        <f t="shared" si="5"/>
        <v>0</v>
      </c>
      <c r="E32" s="60">
        <f t="shared" si="7"/>
        <v>0</v>
      </c>
      <c r="F32" s="60">
        <f>F33+F34+F35+F36</f>
        <v>0</v>
      </c>
      <c r="G32" s="60">
        <f t="shared" ref="G32:AC32" si="19">G33+G34+G35+G36</f>
        <v>0</v>
      </c>
      <c r="H32" s="60">
        <f t="shared" si="19"/>
        <v>0</v>
      </c>
      <c r="I32" s="60">
        <f t="shared" si="19"/>
        <v>0</v>
      </c>
      <c r="J32" s="60">
        <f t="shared" si="19"/>
        <v>0</v>
      </c>
      <c r="K32" s="60">
        <f t="shared" si="19"/>
        <v>0</v>
      </c>
      <c r="L32" s="60">
        <f t="shared" si="19"/>
        <v>0</v>
      </c>
      <c r="M32" s="60">
        <f t="shared" si="6"/>
        <v>0</v>
      </c>
      <c r="N32" s="60">
        <f t="shared" si="19"/>
        <v>0</v>
      </c>
      <c r="O32" s="60">
        <f t="shared" si="19"/>
        <v>0</v>
      </c>
      <c r="P32" s="60">
        <f t="shared" si="19"/>
        <v>0</v>
      </c>
      <c r="Q32" s="60">
        <f t="shared" si="19"/>
        <v>0</v>
      </c>
      <c r="R32" s="60">
        <f t="shared" si="19"/>
        <v>0</v>
      </c>
      <c r="S32" s="60">
        <f t="shared" si="8"/>
        <v>0</v>
      </c>
      <c r="T32" s="60">
        <f t="shared" si="19"/>
        <v>0</v>
      </c>
      <c r="U32" s="60">
        <f t="shared" si="19"/>
        <v>0</v>
      </c>
      <c r="V32" s="60">
        <f t="shared" si="19"/>
        <v>0</v>
      </c>
      <c r="W32" s="60">
        <f t="shared" si="9"/>
        <v>0</v>
      </c>
      <c r="X32" s="60">
        <f t="shared" si="19"/>
        <v>0</v>
      </c>
      <c r="Y32" s="60">
        <f t="shared" si="19"/>
        <v>0</v>
      </c>
      <c r="Z32" s="60">
        <f t="shared" si="19"/>
        <v>0</v>
      </c>
      <c r="AA32" s="60">
        <f t="shared" si="19"/>
        <v>0</v>
      </c>
      <c r="AB32" s="87">
        <f t="shared" si="19"/>
        <v>948.90800000000002</v>
      </c>
      <c r="AC32" s="60">
        <f t="shared" si="19"/>
        <v>0</v>
      </c>
      <c r="AD32" s="78"/>
    </row>
    <row r="33" spans="1:30">
      <c r="A33" s="53" t="s">
        <v>54</v>
      </c>
      <c r="B33" s="54" t="s">
        <v>55</v>
      </c>
      <c r="C33" s="87">
        <f t="shared" si="4"/>
        <v>151.29900000000001</v>
      </c>
      <c r="D33" s="60">
        <f t="shared" si="5"/>
        <v>0</v>
      </c>
      <c r="E33" s="60">
        <f t="shared" si="7"/>
        <v>0</v>
      </c>
      <c r="F33" s="60"/>
      <c r="G33" s="60"/>
      <c r="H33" s="60"/>
      <c r="I33" s="60"/>
      <c r="J33" s="60"/>
      <c r="K33" s="60"/>
      <c r="L33" s="60"/>
      <c r="M33" s="60">
        <f t="shared" si="6"/>
        <v>0</v>
      </c>
      <c r="N33" s="60"/>
      <c r="O33" s="60"/>
      <c r="P33" s="60"/>
      <c r="Q33" s="60"/>
      <c r="R33" s="60"/>
      <c r="S33" s="60">
        <f t="shared" si="8"/>
        <v>0</v>
      </c>
      <c r="T33" s="60"/>
      <c r="U33" s="60"/>
      <c r="V33" s="60"/>
      <c r="W33" s="60">
        <f t="shared" si="9"/>
        <v>0</v>
      </c>
      <c r="X33" s="78"/>
      <c r="Y33" s="78"/>
      <c r="Z33" s="78"/>
      <c r="AA33" s="78"/>
      <c r="AB33" s="88">
        <v>151.29900000000001</v>
      </c>
      <c r="AC33" s="78"/>
      <c r="AD33" s="78"/>
    </row>
    <row r="34" spans="1:30">
      <c r="A34" s="53" t="s">
        <v>56</v>
      </c>
      <c r="B34" s="54" t="s">
        <v>57</v>
      </c>
      <c r="C34" s="87">
        <f t="shared" si="4"/>
        <v>1.984</v>
      </c>
      <c r="D34" s="60">
        <f t="shared" si="5"/>
        <v>0</v>
      </c>
      <c r="E34" s="60">
        <f t="shared" si="7"/>
        <v>0</v>
      </c>
      <c r="F34" s="60"/>
      <c r="G34" s="60"/>
      <c r="H34" s="60"/>
      <c r="I34" s="60"/>
      <c r="J34" s="60"/>
      <c r="K34" s="60"/>
      <c r="L34" s="60"/>
      <c r="M34" s="60">
        <f t="shared" si="6"/>
        <v>0</v>
      </c>
      <c r="N34" s="60"/>
      <c r="O34" s="60"/>
      <c r="P34" s="60"/>
      <c r="Q34" s="60"/>
      <c r="R34" s="60"/>
      <c r="S34" s="60">
        <f t="shared" si="8"/>
        <v>0</v>
      </c>
      <c r="T34" s="60"/>
      <c r="U34" s="60"/>
      <c r="V34" s="60"/>
      <c r="W34" s="60">
        <f t="shared" si="9"/>
        <v>0</v>
      </c>
      <c r="X34" s="78"/>
      <c r="Y34" s="78"/>
      <c r="Z34" s="78"/>
      <c r="AA34" s="78"/>
      <c r="AB34" s="88">
        <v>1.984</v>
      </c>
      <c r="AC34" s="78"/>
      <c r="AD34" s="78"/>
    </row>
    <row r="35" spans="1:30">
      <c r="A35" s="53" t="s">
        <v>58</v>
      </c>
      <c r="B35" s="54" t="s">
        <v>59</v>
      </c>
      <c r="C35" s="87">
        <f t="shared" si="4"/>
        <v>40.874000000000002</v>
      </c>
      <c r="D35" s="60">
        <f t="shared" si="5"/>
        <v>0</v>
      </c>
      <c r="E35" s="60">
        <f t="shared" si="7"/>
        <v>0</v>
      </c>
      <c r="F35" s="60"/>
      <c r="G35" s="60"/>
      <c r="H35" s="60"/>
      <c r="I35" s="60"/>
      <c r="J35" s="60"/>
      <c r="K35" s="60"/>
      <c r="L35" s="60"/>
      <c r="M35" s="60">
        <f t="shared" si="6"/>
        <v>0</v>
      </c>
      <c r="N35" s="60"/>
      <c r="O35" s="60"/>
      <c r="P35" s="60"/>
      <c r="Q35" s="60"/>
      <c r="R35" s="60"/>
      <c r="S35" s="60">
        <f t="shared" si="8"/>
        <v>0</v>
      </c>
      <c r="T35" s="60"/>
      <c r="U35" s="60"/>
      <c r="V35" s="60"/>
      <c r="W35" s="60">
        <f t="shared" si="9"/>
        <v>0</v>
      </c>
      <c r="X35" s="78"/>
      <c r="Y35" s="78"/>
      <c r="Z35" s="78"/>
      <c r="AA35" s="78"/>
      <c r="AB35" s="88">
        <v>40.874000000000002</v>
      </c>
      <c r="AC35" s="78"/>
      <c r="AD35" s="78"/>
    </row>
    <row r="36" spans="1:30" ht="26.5">
      <c r="A36" s="53" t="s">
        <v>60</v>
      </c>
      <c r="B36" s="54" t="s">
        <v>61</v>
      </c>
      <c r="C36" s="87">
        <f t="shared" si="4"/>
        <v>754.75099999999998</v>
      </c>
      <c r="D36" s="60">
        <f t="shared" si="5"/>
        <v>0</v>
      </c>
      <c r="E36" s="60">
        <f t="shared" si="7"/>
        <v>0</v>
      </c>
      <c r="F36" s="60"/>
      <c r="G36" s="60"/>
      <c r="H36" s="60"/>
      <c r="I36" s="60"/>
      <c r="J36" s="60"/>
      <c r="K36" s="60"/>
      <c r="L36" s="60"/>
      <c r="M36" s="60">
        <f t="shared" si="6"/>
        <v>0</v>
      </c>
      <c r="N36" s="60"/>
      <c r="O36" s="60"/>
      <c r="P36" s="60"/>
      <c r="Q36" s="60"/>
      <c r="R36" s="60"/>
      <c r="S36" s="60">
        <f t="shared" si="8"/>
        <v>0</v>
      </c>
      <c r="T36" s="60"/>
      <c r="U36" s="60"/>
      <c r="V36" s="60"/>
      <c r="W36" s="60">
        <f t="shared" si="9"/>
        <v>0</v>
      </c>
      <c r="X36" s="78"/>
      <c r="Y36" s="78"/>
      <c r="Z36" s="78"/>
      <c r="AA36" s="78"/>
      <c r="AB36" s="88">
        <v>754.75099999999998</v>
      </c>
      <c r="AC36" s="78"/>
      <c r="AD36" s="78"/>
    </row>
    <row r="37" spans="1:30">
      <c r="A37" s="51" t="s">
        <v>102</v>
      </c>
      <c r="B37" s="52" t="s">
        <v>62</v>
      </c>
      <c r="C37" s="87">
        <f t="shared" si="4"/>
        <v>270.11399999999998</v>
      </c>
      <c r="D37" s="60">
        <f t="shared" si="5"/>
        <v>0</v>
      </c>
      <c r="E37" s="60">
        <f t="shared" si="7"/>
        <v>0</v>
      </c>
      <c r="F37" s="60">
        <f>SUM(F38:F43)</f>
        <v>0</v>
      </c>
      <c r="G37" s="60">
        <f t="shared" ref="G37:AC37" si="20">SUM(G38:G43)</f>
        <v>0</v>
      </c>
      <c r="H37" s="60">
        <f t="shared" si="20"/>
        <v>0</v>
      </c>
      <c r="I37" s="60">
        <f t="shared" si="20"/>
        <v>0</v>
      </c>
      <c r="J37" s="60">
        <f t="shared" si="20"/>
        <v>0</v>
      </c>
      <c r="K37" s="60">
        <f t="shared" si="20"/>
        <v>0</v>
      </c>
      <c r="L37" s="60">
        <f t="shared" si="20"/>
        <v>0</v>
      </c>
      <c r="M37" s="60">
        <f t="shared" si="6"/>
        <v>0</v>
      </c>
      <c r="N37" s="60">
        <f t="shared" si="20"/>
        <v>0</v>
      </c>
      <c r="O37" s="60">
        <f t="shared" si="20"/>
        <v>0</v>
      </c>
      <c r="P37" s="60">
        <f t="shared" si="20"/>
        <v>0</v>
      </c>
      <c r="Q37" s="60">
        <f t="shared" si="20"/>
        <v>0</v>
      </c>
      <c r="R37" s="60">
        <f t="shared" si="20"/>
        <v>0</v>
      </c>
      <c r="S37" s="60">
        <f t="shared" si="8"/>
        <v>0</v>
      </c>
      <c r="T37" s="60">
        <f t="shared" si="20"/>
        <v>0</v>
      </c>
      <c r="U37" s="60">
        <f t="shared" si="20"/>
        <v>0</v>
      </c>
      <c r="V37" s="60">
        <f t="shared" si="20"/>
        <v>0</v>
      </c>
      <c r="W37" s="60">
        <f t="shared" si="9"/>
        <v>0</v>
      </c>
      <c r="X37" s="60">
        <f t="shared" si="20"/>
        <v>0</v>
      </c>
      <c r="Y37" s="60">
        <f t="shared" si="20"/>
        <v>0</v>
      </c>
      <c r="Z37" s="60">
        <f t="shared" si="20"/>
        <v>0</v>
      </c>
      <c r="AA37" s="60">
        <f t="shared" si="20"/>
        <v>0</v>
      </c>
      <c r="AB37" s="87">
        <f t="shared" si="20"/>
        <v>270.11399999999998</v>
      </c>
      <c r="AC37" s="60">
        <f t="shared" si="20"/>
        <v>0</v>
      </c>
      <c r="AD37" s="78"/>
    </row>
    <row r="38" spans="1:30" ht="26.5">
      <c r="A38" s="53" t="s">
        <v>63</v>
      </c>
      <c r="B38" s="54" t="s">
        <v>64</v>
      </c>
      <c r="C38" s="87">
        <f t="shared" si="4"/>
        <v>0</v>
      </c>
      <c r="D38" s="60">
        <f t="shared" si="5"/>
        <v>0</v>
      </c>
      <c r="E38" s="60">
        <f t="shared" si="7"/>
        <v>0</v>
      </c>
      <c r="F38" s="78"/>
      <c r="G38" s="78"/>
      <c r="H38" s="78"/>
      <c r="I38" s="78"/>
      <c r="J38" s="78"/>
      <c r="K38" s="78"/>
      <c r="L38" s="78"/>
      <c r="M38" s="60">
        <f t="shared" si="6"/>
        <v>0</v>
      </c>
      <c r="N38" s="78"/>
      <c r="O38" s="78"/>
      <c r="P38" s="78"/>
      <c r="Q38" s="78"/>
      <c r="R38" s="78"/>
      <c r="S38" s="60">
        <f t="shared" si="8"/>
        <v>0</v>
      </c>
      <c r="T38" s="78"/>
      <c r="U38" s="78"/>
      <c r="V38" s="78"/>
      <c r="W38" s="60">
        <f t="shared" si="9"/>
        <v>0</v>
      </c>
      <c r="X38" s="78"/>
      <c r="Y38" s="78"/>
      <c r="Z38" s="78"/>
      <c r="AA38" s="78"/>
      <c r="AB38" s="88">
        <v>0</v>
      </c>
      <c r="AC38" s="78"/>
      <c r="AD38" s="78"/>
    </row>
    <row r="39" spans="1:30" ht="26.5">
      <c r="A39" s="53" t="s">
        <v>111</v>
      </c>
      <c r="B39" s="54" t="s">
        <v>65</v>
      </c>
      <c r="C39" s="87">
        <f t="shared" si="4"/>
        <v>270.11399999999998</v>
      </c>
      <c r="D39" s="60">
        <f t="shared" si="5"/>
        <v>0</v>
      </c>
      <c r="E39" s="60">
        <f t="shared" si="7"/>
        <v>0</v>
      </c>
      <c r="F39" s="78"/>
      <c r="G39" s="78"/>
      <c r="H39" s="78"/>
      <c r="I39" s="78"/>
      <c r="J39" s="78"/>
      <c r="K39" s="78"/>
      <c r="L39" s="78"/>
      <c r="M39" s="60">
        <f t="shared" si="6"/>
        <v>0</v>
      </c>
      <c r="N39" s="78"/>
      <c r="O39" s="78"/>
      <c r="P39" s="78"/>
      <c r="Q39" s="78"/>
      <c r="R39" s="78"/>
      <c r="S39" s="60">
        <f t="shared" si="8"/>
        <v>0</v>
      </c>
      <c r="T39" s="78"/>
      <c r="U39" s="78"/>
      <c r="V39" s="78"/>
      <c r="W39" s="60">
        <f t="shared" si="9"/>
        <v>0</v>
      </c>
      <c r="X39" s="78"/>
      <c r="Y39" s="78"/>
      <c r="Z39" s="78"/>
      <c r="AA39" s="78"/>
      <c r="AB39" s="88">
        <v>270.11399999999998</v>
      </c>
      <c r="AC39" s="78"/>
      <c r="AD39" s="78"/>
    </row>
    <row r="40" spans="1:30">
      <c r="A40" s="53" t="s">
        <v>66</v>
      </c>
      <c r="B40" s="54" t="s">
        <v>67</v>
      </c>
      <c r="C40" s="87">
        <f t="shared" si="4"/>
        <v>0</v>
      </c>
      <c r="D40" s="60">
        <f t="shared" si="5"/>
        <v>0</v>
      </c>
      <c r="E40" s="60">
        <f t="shared" si="7"/>
        <v>0</v>
      </c>
      <c r="F40" s="78"/>
      <c r="G40" s="78"/>
      <c r="H40" s="78"/>
      <c r="I40" s="78"/>
      <c r="J40" s="78"/>
      <c r="K40" s="78"/>
      <c r="L40" s="78"/>
      <c r="M40" s="60">
        <f t="shared" si="6"/>
        <v>0</v>
      </c>
      <c r="N40" s="78"/>
      <c r="O40" s="78"/>
      <c r="P40" s="78"/>
      <c r="Q40" s="78"/>
      <c r="R40" s="78"/>
      <c r="S40" s="60">
        <f t="shared" si="8"/>
        <v>0</v>
      </c>
      <c r="T40" s="78"/>
      <c r="U40" s="78"/>
      <c r="V40" s="78"/>
      <c r="W40" s="60">
        <f t="shared" si="9"/>
        <v>0</v>
      </c>
      <c r="X40" s="78"/>
      <c r="Y40" s="78"/>
      <c r="Z40" s="78"/>
      <c r="AA40" s="78"/>
      <c r="AB40" s="88">
        <v>0</v>
      </c>
      <c r="AC40" s="78"/>
      <c r="AD40" s="78"/>
    </row>
    <row r="41" spans="1:30" ht="26.5">
      <c r="A41" s="53" t="s">
        <v>110</v>
      </c>
      <c r="B41" s="54" t="s">
        <v>68</v>
      </c>
      <c r="C41" s="87">
        <f t="shared" si="4"/>
        <v>0</v>
      </c>
      <c r="D41" s="60">
        <f t="shared" si="5"/>
        <v>0</v>
      </c>
      <c r="E41" s="60">
        <f t="shared" si="7"/>
        <v>0</v>
      </c>
      <c r="F41" s="78"/>
      <c r="G41" s="78"/>
      <c r="H41" s="78"/>
      <c r="I41" s="78"/>
      <c r="J41" s="78"/>
      <c r="K41" s="78"/>
      <c r="L41" s="78"/>
      <c r="M41" s="60">
        <f t="shared" si="6"/>
        <v>0</v>
      </c>
      <c r="N41" s="78"/>
      <c r="O41" s="78"/>
      <c r="P41" s="78"/>
      <c r="Q41" s="78"/>
      <c r="R41" s="78"/>
      <c r="S41" s="60">
        <f t="shared" si="8"/>
        <v>0</v>
      </c>
      <c r="T41" s="78"/>
      <c r="U41" s="78"/>
      <c r="V41" s="78"/>
      <c r="W41" s="60">
        <f t="shared" si="9"/>
        <v>0</v>
      </c>
      <c r="X41" s="78"/>
      <c r="Y41" s="78"/>
      <c r="Z41" s="78"/>
      <c r="AA41" s="78"/>
      <c r="AB41" s="88">
        <v>0</v>
      </c>
      <c r="AC41" s="78"/>
      <c r="AD41" s="78"/>
    </row>
    <row r="42" spans="1:30" ht="39.5">
      <c r="A42" s="53" t="s">
        <v>135</v>
      </c>
      <c r="B42" s="54" t="s">
        <v>69</v>
      </c>
      <c r="C42" s="87">
        <f t="shared" si="4"/>
        <v>0</v>
      </c>
      <c r="D42" s="60">
        <f t="shared" si="5"/>
        <v>0</v>
      </c>
      <c r="E42" s="60">
        <f t="shared" si="7"/>
        <v>0</v>
      </c>
      <c r="F42" s="78"/>
      <c r="G42" s="78"/>
      <c r="H42" s="78"/>
      <c r="I42" s="78"/>
      <c r="J42" s="78"/>
      <c r="K42" s="78"/>
      <c r="L42" s="78"/>
      <c r="M42" s="60">
        <f t="shared" si="6"/>
        <v>0</v>
      </c>
      <c r="N42" s="78"/>
      <c r="O42" s="78"/>
      <c r="P42" s="78"/>
      <c r="Q42" s="78"/>
      <c r="R42" s="78"/>
      <c r="S42" s="60">
        <f t="shared" si="8"/>
        <v>0</v>
      </c>
      <c r="T42" s="78"/>
      <c r="U42" s="78"/>
      <c r="V42" s="78"/>
      <c r="W42" s="60">
        <f t="shared" si="9"/>
        <v>0</v>
      </c>
      <c r="X42" s="78"/>
      <c r="Y42" s="78"/>
      <c r="Z42" s="78"/>
      <c r="AA42" s="78"/>
      <c r="AB42" s="88">
        <v>0</v>
      </c>
      <c r="AC42" s="78"/>
      <c r="AD42" s="78"/>
    </row>
    <row r="43" spans="1:30" ht="26.5">
      <c r="A43" s="53" t="s">
        <v>70</v>
      </c>
      <c r="B43" s="54" t="s">
        <v>71</v>
      </c>
      <c r="C43" s="87">
        <f t="shared" si="4"/>
        <v>0</v>
      </c>
      <c r="D43" s="60">
        <f t="shared" si="5"/>
        <v>0</v>
      </c>
      <c r="E43" s="60">
        <f t="shared" si="7"/>
        <v>0</v>
      </c>
      <c r="F43" s="78"/>
      <c r="G43" s="78"/>
      <c r="H43" s="78"/>
      <c r="I43" s="78"/>
      <c r="J43" s="78"/>
      <c r="K43" s="78"/>
      <c r="L43" s="78"/>
      <c r="M43" s="60">
        <f t="shared" si="6"/>
        <v>0</v>
      </c>
      <c r="N43" s="78"/>
      <c r="O43" s="78"/>
      <c r="P43" s="78"/>
      <c r="Q43" s="78"/>
      <c r="R43" s="78"/>
      <c r="S43" s="60">
        <f t="shared" si="8"/>
        <v>0</v>
      </c>
      <c r="T43" s="78"/>
      <c r="U43" s="78"/>
      <c r="V43" s="78"/>
      <c r="W43" s="60">
        <f t="shared" si="9"/>
        <v>0</v>
      </c>
      <c r="X43" s="78"/>
      <c r="Y43" s="78"/>
      <c r="Z43" s="78"/>
      <c r="AA43" s="78"/>
      <c r="AB43" s="88">
        <v>0</v>
      </c>
      <c r="AC43" s="78"/>
      <c r="AD43" s="78"/>
    </row>
    <row r="44" spans="1:30" ht="26.5">
      <c r="A44" s="51" t="s">
        <v>98</v>
      </c>
      <c r="B44" s="52" t="s">
        <v>99</v>
      </c>
      <c r="C44" s="87">
        <f t="shared" si="4"/>
        <v>0</v>
      </c>
      <c r="D44" s="60">
        <f t="shared" si="5"/>
        <v>0</v>
      </c>
      <c r="E44" s="60">
        <f t="shared" si="7"/>
        <v>0</v>
      </c>
      <c r="F44" s="78"/>
      <c r="G44" s="78"/>
      <c r="H44" s="78"/>
      <c r="I44" s="78"/>
      <c r="J44" s="78"/>
      <c r="K44" s="78"/>
      <c r="L44" s="78"/>
      <c r="M44" s="60">
        <f t="shared" si="6"/>
        <v>0</v>
      </c>
      <c r="N44" s="78"/>
      <c r="O44" s="78"/>
      <c r="P44" s="78"/>
      <c r="Q44" s="78"/>
      <c r="R44" s="78"/>
      <c r="S44" s="60">
        <f t="shared" si="8"/>
        <v>0</v>
      </c>
      <c r="T44" s="78"/>
      <c r="U44" s="78"/>
      <c r="V44" s="78"/>
      <c r="W44" s="60">
        <f t="shared" si="9"/>
        <v>0</v>
      </c>
      <c r="X44" s="78"/>
      <c r="Y44" s="78"/>
      <c r="Z44" s="78"/>
      <c r="AA44" s="78"/>
      <c r="AB44" s="88">
        <v>0</v>
      </c>
      <c r="AC44" s="78"/>
      <c r="AD44" s="78"/>
    </row>
    <row r="45" spans="1:30" ht="26.5">
      <c r="A45" s="51" t="s">
        <v>72</v>
      </c>
      <c r="B45" s="52" t="s">
        <v>73</v>
      </c>
      <c r="C45" s="87">
        <f t="shared" si="4"/>
        <v>0</v>
      </c>
      <c r="D45" s="60">
        <f t="shared" si="5"/>
        <v>0</v>
      </c>
      <c r="E45" s="60">
        <f t="shared" si="7"/>
        <v>0</v>
      </c>
      <c r="F45" s="78"/>
      <c r="G45" s="78"/>
      <c r="H45" s="78"/>
      <c r="I45" s="78"/>
      <c r="J45" s="78"/>
      <c r="K45" s="78"/>
      <c r="L45" s="78"/>
      <c r="M45" s="60">
        <f t="shared" si="6"/>
        <v>0</v>
      </c>
      <c r="N45" s="78"/>
      <c r="O45" s="78"/>
      <c r="P45" s="78"/>
      <c r="Q45" s="78"/>
      <c r="R45" s="78"/>
      <c r="S45" s="60">
        <f t="shared" si="8"/>
        <v>0</v>
      </c>
      <c r="T45" s="78"/>
      <c r="U45" s="78"/>
      <c r="V45" s="78"/>
      <c r="W45" s="60">
        <f t="shared" si="9"/>
        <v>0</v>
      </c>
      <c r="X45" s="78"/>
      <c r="Y45" s="78"/>
      <c r="Z45" s="78"/>
      <c r="AA45" s="78"/>
      <c r="AB45" s="88">
        <v>0</v>
      </c>
      <c r="AC45" s="78"/>
      <c r="AD45" s="78"/>
    </row>
    <row r="46" spans="1:30">
      <c r="A46" s="51" t="s">
        <v>301</v>
      </c>
      <c r="B46" s="57"/>
      <c r="C46" s="87">
        <f t="shared" si="4"/>
        <v>2855.806</v>
      </c>
      <c r="D46" s="71">
        <f t="shared" ref="D46:AC46" si="21">D5+D13+D18+D23+D27++D37+D44+D45</f>
        <v>0</v>
      </c>
      <c r="E46" s="71">
        <f t="shared" si="21"/>
        <v>0</v>
      </c>
      <c r="F46" s="71">
        <f>F5+F13+F18+F23+F27++F37+F44+F45</f>
        <v>0</v>
      </c>
      <c r="G46" s="71">
        <f t="shared" si="21"/>
        <v>0</v>
      </c>
      <c r="H46" s="71">
        <f t="shared" si="21"/>
        <v>0</v>
      </c>
      <c r="I46" s="71">
        <f t="shared" si="21"/>
        <v>0</v>
      </c>
      <c r="J46" s="71">
        <f t="shared" si="21"/>
        <v>0</v>
      </c>
      <c r="K46" s="71">
        <f t="shared" si="21"/>
        <v>0</v>
      </c>
      <c r="L46" s="71">
        <f t="shared" si="21"/>
        <v>0</v>
      </c>
      <c r="M46" s="60">
        <f t="shared" si="6"/>
        <v>0</v>
      </c>
      <c r="N46" s="71">
        <f t="shared" si="21"/>
        <v>0</v>
      </c>
      <c r="O46" s="71">
        <f t="shared" si="21"/>
        <v>0</v>
      </c>
      <c r="P46" s="71">
        <f t="shared" si="21"/>
        <v>0</v>
      </c>
      <c r="Q46" s="71">
        <f t="shared" si="21"/>
        <v>0</v>
      </c>
      <c r="R46" s="71">
        <f t="shared" si="21"/>
        <v>0</v>
      </c>
      <c r="S46" s="71">
        <f t="shared" si="21"/>
        <v>0</v>
      </c>
      <c r="T46" s="71">
        <f t="shared" si="21"/>
        <v>0</v>
      </c>
      <c r="U46" s="71">
        <f t="shared" si="21"/>
        <v>0</v>
      </c>
      <c r="V46" s="71">
        <f t="shared" si="21"/>
        <v>0</v>
      </c>
      <c r="W46" s="71">
        <f t="shared" si="21"/>
        <v>0</v>
      </c>
      <c r="X46" s="71">
        <f t="shared" si="21"/>
        <v>0</v>
      </c>
      <c r="Y46" s="71">
        <f t="shared" si="21"/>
        <v>0</v>
      </c>
      <c r="Z46" s="71">
        <f t="shared" si="21"/>
        <v>0</v>
      </c>
      <c r="AA46" s="71">
        <f t="shared" si="21"/>
        <v>0</v>
      </c>
      <c r="AB46" s="87">
        <f t="shared" si="21"/>
        <v>2855.806</v>
      </c>
      <c r="AC46" s="71">
        <f t="shared" si="21"/>
        <v>0</v>
      </c>
      <c r="AD46" s="78"/>
    </row>
    <row r="47" spans="1:30">
      <c r="A47" s="67" t="s">
        <v>1656</v>
      </c>
    </row>
    <row r="48" spans="1:30">
      <c r="A48" s="68" t="s">
        <v>106</v>
      </c>
      <c r="B48" s="60"/>
      <c r="C48" s="87">
        <f>C49+C50+C51+C54</f>
        <v>2855.81</v>
      </c>
    </row>
    <row r="49" spans="1:3">
      <c r="A49" s="68" t="s">
        <v>92</v>
      </c>
      <c r="B49" s="70">
        <v>1</v>
      </c>
      <c r="C49" s="88">
        <v>2855.81</v>
      </c>
    </row>
    <row r="50" spans="1:3">
      <c r="A50" s="68" t="s">
        <v>93</v>
      </c>
      <c r="B50" s="70">
        <v>2</v>
      </c>
      <c r="C50" s="88"/>
    </row>
    <row r="51" spans="1:3">
      <c r="A51" s="68" t="s">
        <v>94</v>
      </c>
      <c r="B51" s="70">
        <v>3</v>
      </c>
      <c r="C51" s="87">
        <f>C52+C53</f>
        <v>0</v>
      </c>
    </row>
    <row r="52" spans="1:3">
      <c r="A52" s="69" t="s">
        <v>96</v>
      </c>
      <c r="B52" s="70">
        <v>31</v>
      </c>
      <c r="C52" s="88"/>
    </row>
    <row r="53" spans="1:3">
      <c r="A53" s="69" t="s">
        <v>97</v>
      </c>
      <c r="B53" s="70">
        <v>32</v>
      </c>
      <c r="C53" s="88"/>
    </row>
    <row r="54" spans="1:3">
      <c r="A54" s="68" t="s">
        <v>95</v>
      </c>
      <c r="B54" s="70">
        <v>4</v>
      </c>
      <c r="C54" s="88"/>
    </row>
  </sheetData>
  <mergeCells count="2">
    <mergeCell ref="A3:A4"/>
    <mergeCell ref="B3:B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54"/>
  <sheetViews>
    <sheetView topLeftCell="A16" zoomScale="60" zoomScaleNormal="60" workbookViewId="0">
      <selection activeCell="G28" sqref="G28"/>
    </sheetView>
  </sheetViews>
  <sheetFormatPr defaultColWidth="9.1796875" defaultRowHeight="14.5"/>
  <cols>
    <col min="1" max="1" width="34.26953125" style="50" customWidth="1"/>
    <col min="2" max="29" width="7.7265625" style="50" customWidth="1"/>
    <col min="30" max="30" width="19.453125" style="50" customWidth="1"/>
    <col min="31" max="16384" width="9.1796875" style="50"/>
  </cols>
  <sheetData>
    <row r="1" spans="1:30" ht="18.5">
      <c r="A1" s="77" t="s">
        <v>1876</v>
      </c>
      <c r="B1" s="79"/>
    </row>
    <row r="2" spans="1:30">
      <c r="A2" s="73" t="s">
        <v>138</v>
      </c>
      <c r="B2" s="74"/>
      <c r="C2" s="75"/>
      <c r="D2" s="76" t="s">
        <v>303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5"/>
    </row>
    <row r="3" spans="1:30">
      <c r="A3" s="92" t="s">
        <v>300</v>
      </c>
      <c r="B3" s="94" t="s">
        <v>0</v>
      </c>
      <c r="C3" s="59"/>
      <c r="D3" s="61" t="s">
        <v>83</v>
      </c>
      <c r="E3" s="61" t="s">
        <v>130</v>
      </c>
      <c r="F3" s="61" t="s">
        <v>133</v>
      </c>
      <c r="G3" s="61" t="s">
        <v>131</v>
      </c>
      <c r="H3" s="61" t="s">
        <v>132</v>
      </c>
      <c r="I3" s="61" t="s">
        <v>134</v>
      </c>
      <c r="J3" s="61" t="s">
        <v>119</v>
      </c>
      <c r="K3" s="61" t="s">
        <v>120</v>
      </c>
      <c r="L3" s="61" t="s">
        <v>84</v>
      </c>
      <c r="M3" s="61" t="s">
        <v>85</v>
      </c>
      <c r="N3" s="61" t="s">
        <v>109</v>
      </c>
      <c r="O3" s="61" t="s">
        <v>112</v>
      </c>
      <c r="P3" s="61" t="s">
        <v>1300</v>
      </c>
      <c r="Q3" s="61" t="s">
        <v>1301</v>
      </c>
      <c r="R3" s="61" t="s">
        <v>117</v>
      </c>
      <c r="S3" s="61" t="s">
        <v>86</v>
      </c>
      <c r="T3" s="61" t="s">
        <v>121</v>
      </c>
      <c r="U3" s="61" t="s">
        <v>123</v>
      </c>
      <c r="V3" s="61" t="s">
        <v>125</v>
      </c>
      <c r="W3" s="61" t="s">
        <v>87</v>
      </c>
      <c r="X3" s="61" t="s">
        <v>107</v>
      </c>
      <c r="Y3" s="61" t="s">
        <v>108</v>
      </c>
      <c r="Z3" s="61" t="s">
        <v>88</v>
      </c>
      <c r="AA3" s="61" t="s">
        <v>89</v>
      </c>
      <c r="AB3" s="61" t="s">
        <v>90</v>
      </c>
      <c r="AC3" s="61" t="s">
        <v>91</v>
      </c>
    </row>
    <row r="4" spans="1:30" ht="122.25" customHeight="1">
      <c r="A4" s="93"/>
      <c r="B4" s="94"/>
      <c r="C4" s="58" t="s">
        <v>1</v>
      </c>
      <c r="D4" s="62" t="s">
        <v>74</v>
      </c>
      <c r="E4" s="66" t="s">
        <v>105</v>
      </c>
      <c r="F4" s="63" t="s">
        <v>129</v>
      </c>
      <c r="G4" s="63" t="s">
        <v>302</v>
      </c>
      <c r="H4" s="63" t="s">
        <v>128</v>
      </c>
      <c r="I4" s="63" t="s">
        <v>137</v>
      </c>
      <c r="J4" s="66" t="s">
        <v>104</v>
      </c>
      <c r="K4" s="66" t="s">
        <v>103</v>
      </c>
      <c r="L4" s="62" t="s">
        <v>75</v>
      </c>
      <c r="M4" s="62" t="s">
        <v>76</v>
      </c>
      <c r="N4" s="63" t="s">
        <v>114</v>
      </c>
      <c r="O4" s="63" t="s">
        <v>113</v>
      </c>
      <c r="P4" s="63" t="s">
        <v>1303</v>
      </c>
      <c r="Q4" s="63" t="s">
        <v>1302</v>
      </c>
      <c r="R4" s="63" t="s">
        <v>118</v>
      </c>
      <c r="S4" s="62" t="s">
        <v>77</v>
      </c>
      <c r="T4" s="63" t="s">
        <v>122</v>
      </c>
      <c r="U4" s="63" t="s">
        <v>124</v>
      </c>
      <c r="V4" s="63" t="s">
        <v>126</v>
      </c>
      <c r="W4" s="62" t="s">
        <v>78</v>
      </c>
      <c r="X4" s="63" t="s">
        <v>115</v>
      </c>
      <c r="Y4" s="63" t="s">
        <v>116</v>
      </c>
      <c r="Z4" s="62" t="s">
        <v>79</v>
      </c>
      <c r="AA4" s="62" t="s">
        <v>80</v>
      </c>
      <c r="AB4" s="62" t="s">
        <v>81</v>
      </c>
      <c r="AC4" s="62" t="s">
        <v>82</v>
      </c>
      <c r="AD4" s="72" t="s">
        <v>139</v>
      </c>
    </row>
    <row r="5" spans="1:30">
      <c r="A5" s="51" t="s">
        <v>2</v>
      </c>
      <c r="B5" s="52" t="s">
        <v>3</v>
      </c>
      <c r="C5" s="60">
        <f>D5+L5+M5+S5+W5+Z5+AA5+AB5+AC5</f>
        <v>37.699999999999996</v>
      </c>
      <c r="D5" s="60">
        <f>E5+J5+K5</f>
        <v>0</v>
      </c>
      <c r="E5" s="60">
        <f>SUM(F5:I5)</f>
        <v>0</v>
      </c>
      <c r="F5" s="60">
        <f>F6+F7+F8+F12</f>
        <v>0</v>
      </c>
      <c r="G5" s="60">
        <f t="shared" ref="G5:L5" si="0">G6+G7+G8+G12</f>
        <v>0</v>
      </c>
      <c r="H5" s="60">
        <f t="shared" si="0"/>
        <v>0</v>
      </c>
      <c r="I5" s="60">
        <f t="shared" si="0"/>
        <v>0</v>
      </c>
      <c r="J5" s="60">
        <f t="shared" si="0"/>
        <v>0</v>
      </c>
      <c r="K5" s="60">
        <f t="shared" si="0"/>
        <v>0</v>
      </c>
      <c r="L5" s="60">
        <f t="shared" si="0"/>
        <v>0</v>
      </c>
      <c r="M5" s="60">
        <f>N5+O5+P5+Q5+R5</f>
        <v>37.699999999999996</v>
      </c>
      <c r="N5" s="60">
        <f t="shared" ref="N5:R5" si="1">N6+N7+N8+N12</f>
        <v>0</v>
      </c>
      <c r="O5" s="60">
        <f t="shared" si="1"/>
        <v>3.9</v>
      </c>
      <c r="P5" s="60">
        <f t="shared" si="1"/>
        <v>32.299999999999997</v>
      </c>
      <c r="Q5" s="60">
        <f t="shared" si="1"/>
        <v>1.5</v>
      </c>
      <c r="R5" s="60">
        <f t="shared" si="1"/>
        <v>0</v>
      </c>
      <c r="S5" s="60">
        <f>T5+U5+V5</f>
        <v>0</v>
      </c>
      <c r="T5" s="60">
        <f t="shared" ref="T5:V5" si="2">T6+T7+T8+T12</f>
        <v>0</v>
      </c>
      <c r="U5" s="60">
        <f t="shared" si="2"/>
        <v>0</v>
      </c>
      <c r="V5" s="60">
        <f t="shared" si="2"/>
        <v>0</v>
      </c>
      <c r="W5" s="60">
        <f>X5+Y5</f>
        <v>0</v>
      </c>
      <c r="X5" s="60">
        <f t="shared" ref="X5:AC5" si="3">X6+X7+X8+X12</f>
        <v>0</v>
      </c>
      <c r="Y5" s="60">
        <f t="shared" si="3"/>
        <v>0</v>
      </c>
      <c r="Z5" s="60">
        <f t="shared" si="3"/>
        <v>0</v>
      </c>
      <c r="AA5" s="60">
        <f t="shared" si="3"/>
        <v>0</v>
      </c>
      <c r="AB5" s="60">
        <f t="shared" si="3"/>
        <v>0</v>
      </c>
      <c r="AC5" s="60">
        <f t="shared" si="3"/>
        <v>0</v>
      </c>
      <c r="AD5" s="78"/>
    </row>
    <row r="6" spans="1:30">
      <c r="A6" s="53" t="s">
        <v>4</v>
      </c>
      <c r="B6" s="54" t="s">
        <v>5</v>
      </c>
      <c r="C6" s="60">
        <f t="shared" ref="C6:C46" si="4">D6+L6+M6+S6+W6+Z6+AA6+AB6+AC6</f>
        <v>0</v>
      </c>
      <c r="D6" s="60">
        <f t="shared" ref="D6:D45" si="5">E6+J6+K6</f>
        <v>0</v>
      </c>
      <c r="E6" s="60">
        <f>SUM(F6:I6)</f>
        <v>0</v>
      </c>
      <c r="F6" s="78"/>
      <c r="G6" s="78"/>
      <c r="H6" s="78"/>
      <c r="I6" s="78"/>
      <c r="J6" s="78"/>
      <c r="K6" s="78"/>
      <c r="L6" s="78"/>
      <c r="M6" s="60">
        <f t="shared" ref="M6:M46" si="6">N6+O6+P6+Q6+R6</f>
        <v>0</v>
      </c>
      <c r="N6" s="78"/>
      <c r="O6" s="78"/>
      <c r="P6" s="78"/>
      <c r="Q6" s="78"/>
      <c r="R6" s="78"/>
      <c r="S6" s="60">
        <f>T6+U6+V6</f>
        <v>0</v>
      </c>
      <c r="T6" s="78"/>
      <c r="U6" s="78"/>
      <c r="V6" s="78"/>
      <c r="W6" s="60">
        <f>X6+Y6</f>
        <v>0</v>
      </c>
      <c r="X6" s="78"/>
      <c r="Y6" s="78"/>
      <c r="Z6" s="78"/>
      <c r="AA6" s="78"/>
      <c r="AB6" s="78"/>
      <c r="AC6" s="78"/>
      <c r="AD6" s="78"/>
    </row>
    <row r="7" spans="1:30">
      <c r="A7" s="53" t="s">
        <v>6</v>
      </c>
      <c r="B7" s="54" t="s">
        <v>7</v>
      </c>
      <c r="C7" s="60">
        <f t="shared" si="4"/>
        <v>1.5</v>
      </c>
      <c r="D7" s="60">
        <f t="shared" si="5"/>
        <v>0</v>
      </c>
      <c r="E7" s="60">
        <f t="shared" ref="E7:E45" si="7">SUM(F7:I7)</f>
        <v>0</v>
      </c>
      <c r="F7" s="78"/>
      <c r="G7" s="78"/>
      <c r="H7" s="78"/>
      <c r="I7" s="78"/>
      <c r="J7" s="78"/>
      <c r="K7" s="78"/>
      <c r="L7" s="78"/>
      <c r="M7" s="60">
        <f t="shared" si="6"/>
        <v>1.5</v>
      </c>
      <c r="N7" s="78"/>
      <c r="O7" s="78"/>
      <c r="P7" s="78"/>
      <c r="Q7" s="78">
        <v>1.5</v>
      </c>
      <c r="R7" s="78"/>
      <c r="S7" s="60">
        <f t="shared" ref="S7:S45" si="8">T7+U7+V7</f>
        <v>0</v>
      </c>
      <c r="T7" s="78"/>
      <c r="U7" s="78"/>
      <c r="V7" s="78"/>
      <c r="W7" s="60">
        <f t="shared" ref="W7:W45" si="9">X7+Y7</f>
        <v>0</v>
      </c>
      <c r="X7" s="78"/>
      <c r="Y7" s="78"/>
      <c r="Z7" s="78"/>
      <c r="AA7" s="78"/>
      <c r="AB7" s="78"/>
      <c r="AC7" s="78"/>
      <c r="AD7" s="78"/>
    </row>
    <row r="8" spans="1:30">
      <c r="A8" s="53" t="s">
        <v>8</v>
      </c>
      <c r="B8" s="54" t="s">
        <v>9</v>
      </c>
      <c r="C8" s="60">
        <f t="shared" si="4"/>
        <v>36.199999999999996</v>
      </c>
      <c r="D8" s="60">
        <f t="shared" si="5"/>
        <v>0</v>
      </c>
      <c r="E8" s="60">
        <f t="shared" si="7"/>
        <v>0</v>
      </c>
      <c r="F8" s="60">
        <f>F9+F10+F11</f>
        <v>0</v>
      </c>
      <c r="G8" s="60">
        <f t="shared" ref="G8:L8" si="10">G9+G10+G11</f>
        <v>0</v>
      </c>
      <c r="H8" s="60">
        <f t="shared" si="10"/>
        <v>0</v>
      </c>
      <c r="I8" s="60">
        <f t="shared" si="10"/>
        <v>0</v>
      </c>
      <c r="J8" s="60">
        <f t="shared" si="10"/>
        <v>0</v>
      </c>
      <c r="K8" s="60">
        <f t="shared" si="10"/>
        <v>0</v>
      </c>
      <c r="L8" s="60">
        <f t="shared" si="10"/>
        <v>0</v>
      </c>
      <c r="M8" s="60">
        <f t="shared" si="6"/>
        <v>36.199999999999996</v>
      </c>
      <c r="N8" s="60">
        <f t="shared" ref="N8:R8" si="11">N9+N10+N11</f>
        <v>0</v>
      </c>
      <c r="O8" s="60">
        <f t="shared" si="11"/>
        <v>3.9</v>
      </c>
      <c r="P8" s="60">
        <f t="shared" si="11"/>
        <v>32.299999999999997</v>
      </c>
      <c r="Q8" s="60">
        <f t="shared" si="11"/>
        <v>0</v>
      </c>
      <c r="R8" s="60">
        <f t="shared" si="11"/>
        <v>0</v>
      </c>
      <c r="S8" s="60">
        <f t="shared" si="8"/>
        <v>0</v>
      </c>
      <c r="T8" s="60">
        <f t="shared" ref="T8:V8" si="12">T9+T10+T11</f>
        <v>0</v>
      </c>
      <c r="U8" s="60">
        <f t="shared" si="12"/>
        <v>0</v>
      </c>
      <c r="V8" s="60">
        <f t="shared" si="12"/>
        <v>0</v>
      </c>
      <c r="W8" s="60">
        <f t="shared" si="9"/>
        <v>0</v>
      </c>
      <c r="X8" s="60">
        <f t="shared" ref="X8:AC8" si="13">X9+X10+X11</f>
        <v>0</v>
      </c>
      <c r="Y8" s="60">
        <f t="shared" si="13"/>
        <v>0</v>
      </c>
      <c r="Z8" s="60">
        <f t="shared" si="13"/>
        <v>0</v>
      </c>
      <c r="AA8" s="60">
        <f t="shared" si="13"/>
        <v>0</v>
      </c>
      <c r="AB8" s="60">
        <f t="shared" si="13"/>
        <v>0</v>
      </c>
      <c r="AC8" s="60">
        <f t="shared" si="13"/>
        <v>0</v>
      </c>
      <c r="AD8" s="78"/>
    </row>
    <row r="9" spans="1:30">
      <c r="A9" s="53" t="s">
        <v>127</v>
      </c>
      <c r="B9" s="54" t="s">
        <v>10</v>
      </c>
      <c r="C9" s="60">
        <f t="shared" si="4"/>
        <v>32.299999999999997</v>
      </c>
      <c r="D9" s="60">
        <f t="shared" si="5"/>
        <v>0</v>
      </c>
      <c r="E9" s="60">
        <f t="shared" si="7"/>
        <v>0</v>
      </c>
      <c r="F9" s="78"/>
      <c r="G9" s="78"/>
      <c r="H9" s="78"/>
      <c r="I9" s="78"/>
      <c r="J9" s="78"/>
      <c r="K9" s="78"/>
      <c r="L9" s="78"/>
      <c r="M9" s="60">
        <f t="shared" si="6"/>
        <v>32.299999999999997</v>
      </c>
      <c r="N9" s="78"/>
      <c r="O9" s="78"/>
      <c r="P9" s="78">
        <v>32.299999999999997</v>
      </c>
      <c r="Q9" s="78"/>
      <c r="R9" s="78"/>
      <c r="S9" s="60">
        <f t="shared" si="8"/>
        <v>0</v>
      </c>
      <c r="T9" s="78"/>
      <c r="U9" s="78"/>
      <c r="V9" s="78"/>
      <c r="W9" s="60">
        <f t="shared" si="9"/>
        <v>0</v>
      </c>
      <c r="X9" s="60"/>
      <c r="Y9" s="60"/>
      <c r="Z9" s="78"/>
      <c r="AA9" s="78"/>
      <c r="AB9" s="78"/>
      <c r="AC9" s="78"/>
      <c r="AD9" s="78" t="s">
        <v>2076</v>
      </c>
    </row>
    <row r="10" spans="1:30">
      <c r="A10" s="53" t="s">
        <v>100</v>
      </c>
      <c r="B10" s="54" t="s">
        <v>11</v>
      </c>
      <c r="C10" s="60">
        <f t="shared" si="4"/>
        <v>3.9</v>
      </c>
      <c r="D10" s="60">
        <f t="shared" si="5"/>
        <v>0</v>
      </c>
      <c r="E10" s="60">
        <f t="shared" si="7"/>
        <v>0</v>
      </c>
      <c r="F10" s="78"/>
      <c r="G10" s="78"/>
      <c r="H10" s="78"/>
      <c r="I10" s="78"/>
      <c r="J10" s="78"/>
      <c r="K10" s="78"/>
      <c r="L10" s="78"/>
      <c r="M10" s="60">
        <f t="shared" si="6"/>
        <v>3.9</v>
      </c>
      <c r="N10" s="78"/>
      <c r="O10" s="78">
        <v>3.9</v>
      </c>
      <c r="P10" s="78"/>
      <c r="Q10" s="78"/>
      <c r="R10" s="78"/>
      <c r="S10" s="60">
        <f t="shared" si="8"/>
        <v>0</v>
      </c>
      <c r="T10" s="78"/>
      <c r="U10" s="78"/>
      <c r="V10" s="78"/>
      <c r="W10" s="60">
        <f t="shared" si="9"/>
        <v>0</v>
      </c>
      <c r="X10" s="60"/>
      <c r="Y10" s="60"/>
      <c r="Z10" s="78"/>
      <c r="AA10" s="78"/>
      <c r="AB10" s="78"/>
      <c r="AC10" s="78"/>
      <c r="AD10" s="78" t="s">
        <v>2077</v>
      </c>
    </row>
    <row r="11" spans="1:30">
      <c r="A11" s="53" t="s">
        <v>101</v>
      </c>
      <c r="B11" s="54" t="s">
        <v>12</v>
      </c>
      <c r="C11" s="60">
        <f t="shared" si="4"/>
        <v>0</v>
      </c>
      <c r="D11" s="60">
        <f t="shared" si="5"/>
        <v>0</v>
      </c>
      <c r="E11" s="60">
        <f t="shared" si="7"/>
        <v>0</v>
      </c>
      <c r="F11" s="78"/>
      <c r="G11" s="78"/>
      <c r="H11" s="78"/>
      <c r="I11" s="78"/>
      <c r="J11" s="78"/>
      <c r="K11" s="78"/>
      <c r="L11" s="78"/>
      <c r="M11" s="60">
        <f t="shared" si="6"/>
        <v>0</v>
      </c>
      <c r="N11" s="78"/>
      <c r="O11" s="78"/>
      <c r="P11" s="78"/>
      <c r="Q11" s="78"/>
      <c r="R11" s="78"/>
      <c r="S11" s="60">
        <f t="shared" si="8"/>
        <v>0</v>
      </c>
      <c r="T11" s="78"/>
      <c r="U11" s="78"/>
      <c r="V11" s="78"/>
      <c r="W11" s="60">
        <f t="shared" si="9"/>
        <v>0</v>
      </c>
      <c r="X11" s="78"/>
      <c r="Y11" s="78"/>
      <c r="Z11" s="78"/>
      <c r="AA11" s="78"/>
      <c r="AB11" s="78"/>
      <c r="AC11" s="78"/>
      <c r="AD11" s="78"/>
    </row>
    <row r="12" spans="1:30">
      <c r="A12" s="53" t="s">
        <v>13</v>
      </c>
      <c r="B12" s="54" t="s">
        <v>14</v>
      </c>
      <c r="C12" s="60">
        <f t="shared" si="4"/>
        <v>0</v>
      </c>
      <c r="D12" s="60">
        <f t="shared" si="5"/>
        <v>0</v>
      </c>
      <c r="E12" s="60">
        <f t="shared" si="7"/>
        <v>0</v>
      </c>
      <c r="F12" s="78"/>
      <c r="G12" s="78"/>
      <c r="H12" s="78"/>
      <c r="I12" s="78"/>
      <c r="J12" s="78"/>
      <c r="K12" s="78"/>
      <c r="L12" s="78"/>
      <c r="M12" s="60">
        <f t="shared" si="6"/>
        <v>0</v>
      </c>
      <c r="N12" s="78"/>
      <c r="O12" s="78"/>
      <c r="P12" s="78"/>
      <c r="Q12" s="78"/>
      <c r="R12" s="78"/>
      <c r="S12" s="60">
        <f t="shared" si="8"/>
        <v>0</v>
      </c>
      <c r="T12" s="78"/>
      <c r="U12" s="78"/>
      <c r="V12" s="78"/>
      <c r="W12" s="60">
        <f t="shared" si="9"/>
        <v>0</v>
      </c>
      <c r="X12" s="60"/>
      <c r="Y12" s="60"/>
      <c r="Z12" s="78"/>
      <c r="AA12" s="78"/>
      <c r="AB12" s="78"/>
      <c r="AC12" s="78"/>
      <c r="AD12" s="78"/>
    </row>
    <row r="13" spans="1:30">
      <c r="A13" s="51" t="s">
        <v>15</v>
      </c>
      <c r="B13" s="52" t="s">
        <v>16</v>
      </c>
      <c r="C13" s="60">
        <f t="shared" si="4"/>
        <v>0</v>
      </c>
      <c r="D13" s="60">
        <f t="shared" si="5"/>
        <v>0</v>
      </c>
      <c r="E13" s="60">
        <f t="shared" si="7"/>
        <v>0</v>
      </c>
      <c r="F13" s="60">
        <f>F14+F15+F16+F17</f>
        <v>0</v>
      </c>
      <c r="G13" s="60">
        <f t="shared" ref="G13:AC13" si="14">G14+G15+G16+G17</f>
        <v>0</v>
      </c>
      <c r="H13" s="60">
        <f t="shared" si="14"/>
        <v>0</v>
      </c>
      <c r="I13" s="60">
        <f t="shared" si="14"/>
        <v>0</v>
      </c>
      <c r="J13" s="60">
        <f t="shared" si="14"/>
        <v>0</v>
      </c>
      <c r="K13" s="60">
        <f t="shared" si="14"/>
        <v>0</v>
      </c>
      <c r="L13" s="60">
        <f t="shared" si="14"/>
        <v>0</v>
      </c>
      <c r="M13" s="60">
        <f t="shared" si="6"/>
        <v>0</v>
      </c>
      <c r="N13" s="60">
        <f t="shared" si="14"/>
        <v>0</v>
      </c>
      <c r="O13" s="60">
        <f t="shared" si="14"/>
        <v>0</v>
      </c>
      <c r="P13" s="60">
        <f t="shared" si="14"/>
        <v>0</v>
      </c>
      <c r="Q13" s="60">
        <f t="shared" si="14"/>
        <v>0</v>
      </c>
      <c r="R13" s="60">
        <f t="shared" si="14"/>
        <v>0</v>
      </c>
      <c r="S13" s="60">
        <f t="shared" si="8"/>
        <v>0</v>
      </c>
      <c r="T13" s="60">
        <f t="shared" si="14"/>
        <v>0</v>
      </c>
      <c r="U13" s="60">
        <f t="shared" si="14"/>
        <v>0</v>
      </c>
      <c r="V13" s="60">
        <f t="shared" si="14"/>
        <v>0</v>
      </c>
      <c r="W13" s="60">
        <f t="shared" si="9"/>
        <v>0</v>
      </c>
      <c r="X13" s="60">
        <f t="shared" si="14"/>
        <v>0</v>
      </c>
      <c r="Y13" s="60">
        <f t="shared" si="14"/>
        <v>0</v>
      </c>
      <c r="Z13" s="60">
        <f t="shared" si="14"/>
        <v>0</v>
      </c>
      <c r="AA13" s="60">
        <f t="shared" si="14"/>
        <v>0</v>
      </c>
      <c r="AB13" s="60">
        <f t="shared" si="14"/>
        <v>0</v>
      </c>
      <c r="AC13" s="60">
        <f t="shared" si="14"/>
        <v>0</v>
      </c>
      <c r="AD13" s="78"/>
    </row>
    <row r="14" spans="1:30">
      <c r="A14" s="53" t="s">
        <v>17</v>
      </c>
      <c r="B14" s="54" t="s">
        <v>18</v>
      </c>
      <c r="C14" s="60">
        <f t="shared" si="4"/>
        <v>0</v>
      </c>
      <c r="D14" s="60">
        <f t="shared" si="5"/>
        <v>0</v>
      </c>
      <c r="E14" s="60">
        <f t="shared" si="7"/>
        <v>0</v>
      </c>
      <c r="F14" s="78"/>
      <c r="G14" s="78"/>
      <c r="H14" s="78"/>
      <c r="I14" s="78"/>
      <c r="J14" s="78"/>
      <c r="K14" s="78"/>
      <c r="L14" s="78"/>
      <c r="M14" s="60">
        <f t="shared" si="6"/>
        <v>0</v>
      </c>
      <c r="N14" s="78"/>
      <c r="O14" s="78"/>
      <c r="P14" s="78"/>
      <c r="Q14" s="78"/>
      <c r="R14" s="78"/>
      <c r="S14" s="60">
        <f t="shared" si="8"/>
        <v>0</v>
      </c>
      <c r="T14" s="78"/>
      <c r="U14" s="78"/>
      <c r="V14" s="78"/>
      <c r="W14" s="60">
        <f t="shared" si="9"/>
        <v>0</v>
      </c>
      <c r="X14" s="78"/>
      <c r="Y14" s="78"/>
      <c r="Z14" s="78"/>
      <c r="AA14" s="78"/>
      <c r="AB14" s="78"/>
      <c r="AC14" s="78"/>
      <c r="AD14" s="78"/>
    </row>
    <row r="15" spans="1:30">
      <c r="A15" s="53" t="s">
        <v>19</v>
      </c>
      <c r="B15" s="54" t="s">
        <v>20</v>
      </c>
      <c r="C15" s="60">
        <f t="shared" si="4"/>
        <v>0</v>
      </c>
      <c r="D15" s="60">
        <f t="shared" si="5"/>
        <v>0</v>
      </c>
      <c r="E15" s="60">
        <f t="shared" si="7"/>
        <v>0</v>
      </c>
      <c r="F15" s="78"/>
      <c r="G15" s="78"/>
      <c r="H15" s="78"/>
      <c r="I15" s="78"/>
      <c r="J15" s="78"/>
      <c r="K15" s="78"/>
      <c r="L15" s="78"/>
      <c r="M15" s="60">
        <f t="shared" si="6"/>
        <v>0</v>
      </c>
      <c r="N15" s="78"/>
      <c r="O15" s="78"/>
      <c r="P15" s="78"/>
      <c r="Q15" s="78"/>
      <c r="R15" s="78"/>
      <c r="S15" s="60">
        <f t="shared" si="8"/>
        <v>0</v>
      </c>
      <c r="T15" s="78"/>
      <c r="U15" s="78"/>
      <c r="V15" s="78"/>
      <c r="W15" s="60">
        <f t="shared" si="9"/>
        <v>0</v>
      </c>
      <c r="X15" s="78"/>
      <c r="Y15" s="78"/>
      <c r="Z15" s="78"/>
      <c r="AA15" s="78"/>
      <c r="AB15" s="78"/>
      <c r="AC15" s="78"/>
      <c r="AD15" s="78"/>
    </row>
    <row r="16" spans="1:30">
      <c r="A16" s="53" t="s">
        <v>21</v>
      </c>
      <c r="B16" s="54" t="s">
        <v>22</v>
      </c>
      <c r="C16" s="60">
        <f t="shared" si="4"/>
        <v>0</v>
      </c>
      <c r="D16" s="60">
        <f t="shared" si="5"/>
        <v>0</v>
      </c>
      <c r="E16" s="60">
        <f t="shared" si="7"/>
        <v>0</v>
      </c>
      <c r="F16" s="78"/>
      <c r="G16" s="78"/>
      <c r="H16" s="78"/>
      <c r="I16" s="78"/>
      <c r="J16" s="78"/>
      <c r="K16" s="78"/>
      <c r="L16" s="78"/>
      <c r="M16" s="60">
        <f t="shared" si="6"/>
        <v>0</v>
      </c>
      <c r="N16" s="78"/>
      <c r="O16" s="78"/>
      <c r="P16" s="78"/>
      <c r="Q16" s="78"/>
      <c r="R16" s="78"/>
      <c r="S16" s="60">
        <f t="shared" si="8"/>
        <v>0</v>
      </c>
      <c r="T16" s="78"/>
      <c r="U16" s="78"/>
      <c r="V16" s="78"/>
      <c r="W16" s="60">
        <f t="shared" si="9"/>
        <v>0</v>
      </c>
      <c r="X16" s="78"/>
      <c r="Y16" s="78"/>
      <c r="Z16" s="78"/>
      <c r="AA16" s="78"/>
      <c r="AB16" s="78"/>
      <c r="AC16" s="78"/>
      <c r="AD16" s="78"/>
    </row>
    <row r="17" spans="1:30">
      <c r="A17" s="53" t="s">
        <v>23</v>
      </c>
      <c r="B17" s="54" t="s">
        <v>24</v>
      </c>
      <c r="C17" s="60">
        <f t="shared" si="4"/>
        <v>0</v>
      </c>
      <c r="D17" s="60">
        <f t="shared" si="5"/>
        <v>0</v>
      </c>
      <c r="E17" s="60">
        <f t="shared" si="7"/>
        <v>0</v>
      </c>
      <c r="F17" s="78"/>
      <c r="G17" s="78"/>
      <c r="H17" s="78"/>
      <c r="I17" s="78"/>
      <c r="J17" s="78"/>
      <c r="K17" s="78"/>
      <c r="L17" s="78"/>
      <c r="M17" s="60">
        <f t="shared" si="6"/>
        <v>0</v>
      </c>
      <c r="N17" s="78"/>
      <c r="O17" s="78"/>
      <c r="P17" s="78"/>
      <c r="Q17" s="78"/>
      <c r="R17" s="78"/>
      <c r="S17" s="60">
        <f t="shared" si="8"/>
        <v>0</v>
      </c>
      <c r="T17" s="78"/>
      <c r="U17" s="78"/>
      <c r="V17" s="78"/>
      <c r="W17" s="60">
        <f t="shared" si="9"/>
        <v>0</v>
      </c>
      <c r="X17" s="78"/>
      <c r="Y17" s="78"/>
      <c r="Z17" s="78"/>
      <c r="AA17" s="78"/>
      <c r="AB17" s="78"/>
      <c r="AC17" s="78"/>
      <c r="AD17" s="78"/>
    </row>
    <row r="18" spans="1:30">
      <c r="A18" s="51" t="s">
        <v>25</v>
      </c>
      <c r="B18" s="52" t="s">
        <v>26</v>
      </c>
      <c r="C18" s="60">
        <f t="shared" si="4"/>
        <v>0</v>
      </c>
      <c r="D18" s="60">
        <f t="shared" si="5"/>
        <v>0</v>
      </c>
      <c r="E18" s="60">
        <f t="shared" si="7"/>
        <v>0</v>
      </c>
      <c r="F18" s="60">
        <f>F19+F20+F21+F22</f>
        <v>0</v>
      </c>
      <c r="G18" s="60">
        <f t="shared" ref="G18:AC18" si="15">G19+G20+G21+G22</f>
        <v>0</v>
      </c>
      <c r="H18" s="60">
        <f t="shared" si="15"/>
        <v>0</v>
      </c>
      <c r="I18" s="60">
        <f t="shared" si="15"/>
        <v>0</v>
      </c>
      <c r="J18" s="60">
        <f t="shared" si="15"/>
        <v>0</v>
      </c>
      <c r="K18" s="60">
        <f t="shared" si="15"/>
        <v>0</v>
      </c>
      <c r="L18" s="60">
        <f t="shared" si="15"/>
        <v>0</v>
      </c>
      <c r="M18" s="60">
        <f t="shared" si="6"/>
        <v>0</v>
      </c>
      <c r="N18" s="60">
        <f t="shared" si="15"/>
        <v>0</v>
      </c>
      <c r="O18" s="60">
        <f t="shared" si="15"/>
        <v>0</v>
      </c>
      <c r="P18" s="60">
        <f t="shared" si="15"/>
        <v>0</v>
      </c>
      <c r="Q18" s="60">
        <f t="shared" si="15"/>
        <v>0</v>
      </c>
      <c r="R18" s="60">
        <f t="shared" si="15"/>
        <v>0</v>
      </c>
      <c r="S18" s="60">
        <f t="shared" si="8"/>
        <v>0</v>
      </c>
      <c r="T18" s="60">
        <f t="shared" si="15"/>
        <v>0</v>
      </c>
      <c r="U18" s="60">
        <f t="shared" si="15"/>
        <v>0</v>
      </c>
      <c r="V18" s="60">
        <f t="shared" si="15"/>
        <v>0</v>
      </c>
      <c r="W18" s="60">
        <f t="shared" si="9"/>
        <v>0</v>
      </c>
      <c r="X18" s="60">
        <f t="shared" si="15"/>
        <v>0</v>
      </c>
      <c r="Y18" s="60">
        <f t="shared" si="15"/>
        <v>0</v>
      </c>
      <c r="Z18" s="60">
        <f t="shared" si="15"/>
        <v>0</v>
      </c>
      <c r="AA18" s="60">
        <f t="shared" si="15"/>
        <v>0</v>
      </c>
      <c r="AB18" s="60">
        <f t="shared" si="15"/>
        <v>0</v>
      </c>
      <c r="AC18" s="60">
        <f t="shared" si="15"/>
        <v>0</v>
      </c>
      <c r="AD18" s="78"/>
    </row>
    <row r="19" spans="1:30">
      <c r="A19" s="53" t="s">
        <v>27</v>
      </c>
      <c r="B19" s="54" t="s">
        <v>28</v>
      </c>
      <c r="C19" s="60">
        <f t="shared" si="4"/>
        <v>0</v>
      </c>
      <c r="D19" s="60">
        <f t="shared" si="5"/>
        <v>0</v>
      </c>
      <c r="E19" s="60">
        <f t="shared" si="7"/>
        <v>0</v>
      </c>
      <c r="F19" s="78"/>
      <c r="G19" s="78"/>
      <c r="H19" s="78"/>
      <c r="I19" s="78"/>
      <c r="J19" s="78"/>
      <c r="K19" s="78"/>
      <c r="L19" s="78"/>
      <c r="M19" s="60">
        <f t="shared" si="6"/>
        <v>0</v>
      </c>
      <c r="N19" s="78"/>
      <c r="O19" s="78"/>
      <c r="P19" s="78"/>
      <c r="Q19" s="78"/>
      <c r="R19" s="78"/>
      <c r="S19" s="60">
        <f t="shared" si="8"/>
        <v>0</v>
      </c>
      <c r="T19" s="78"/>
      <c r="U19" s="78"/>
      <c r="V19" s="78"/>
      <c r="W19" s="60">
        <f t="shared" si="9"/>
        <v>0</v>
      </c>
      <c r="X19" s="78"/>
      <c r="Y19" s="78"/>
      <c r="Z19" s="78"/>
      <c r="AA19" s="78"/>
      <c r="AB19" s="78"/>
      <c r="AC19" s="78"/>
      <c r="AD19" s="78"/>
    </row>
    <row r="20" spans="1:30">
      <c r="A20" s="53" t="s">
        <v>29</v>
      </c>
      <c r="B20" s="54" t="s">
        <v>30</v>
      </c>
      <c r="C20" s="60">
        <f t="shared" si="4"/>
        <v>0</v>
      </c>
      <c r="D20" s="60">
        <f t="shared" si="5"/>
        <v>0</v>
      </c>
      <c r="E20" s="60">
        <f t="shared" si="7"/>
        <v>0</v>
      </c>
      <c r="F20" s="78"/>
      <c r="G20" s="78"/>
      <c r="H20" s="78"/>
      <c r="I20" s="78"/>
      <c r="J20" s="78"/>
      <c r="K20" s="78"/>
      <c r="L20" s="78"/>
      <c r="M20" s="60">
        <f t="shared" si="6"/>
        <v>0</v>
      </c>
      <c r="N20" s="78"/>
      <c r="O20" s="78"/>
      <c r="P20" s="78"/>
      <c r="Q20" s="78"/>
      <c r="R20" s="78"/>
      <c r="S20" s="60">
        <f t="shared" si="8"/>
        <v>0</v>
      </c>
      <c r="T20" s="78"/>
      <c r="U20" s="78"/>
      <c r="V20" s="78"/>
      <c r="W20" s="60">
        <f t="shared" si="9"/>
        <v>0</v>
      </c>
      <c r="X20" s="78"/>
      <c r="Y20" s="78"/>
      <c r="Z20" s="78"/>
      <c r="AA20" s="78"/>
      <c r="AB20" s="78"/>
      <c r="AC20" s="78"/>
      <c r="AD20" s="78"/>
    </row>
    <row r="21" spans="1:30">
      <c r="A21" s="53" t="s">
        <v>31</v>
      </c>
      <c r="B21" s="54" t="s">
        <v>32</v>
      </c>
      <c r="C21" s="60">
        <f t="shared" si="4"/>
        <v>0</v>
      </c>
      <c r="D21" s="60">
        <f t="shared" si="5"/>
        <v>0</v>
      </c>
      <c r="E21" s="60">
        <f t="shared" si="7"/>
        <v>0</v>
      </c>
      <c r="F21" s="78"/>
      <c r="G21" s="78"/>
      <c r="H21" s="78"/>
      <c r="I21" s="78"/>
      <c r="J21" s="78"/>
      <c r="K21" s="78"/>
      <c r="L21" s="78"/>
      <c r="M21" s="60">
        <f t="shared" si="6"/>
        <v>0</v>
      </c>
      <c r="N21" s="78"/>
      <c r="O21" s="78"/>
      <c r="P21" s="78"/>
      <c r="Q21" s="78"/>
      <c r="R21" s="78"/>
      <c r="S21" s="60">
        <f t="shared" si="8"/>
        <v>0</v>
      </c>
      <c r="T21" s="78"/>
      <c r="U21" s="78"/>
      <c r="V21" s="78"/>
      <c r="W21" s="60">
        <f t="shared" si="9"/>
        <v>0</v>
      </c>
      <c r="X21" s="78"/>
      <c r="Y21" s="78"/>
      <c r="Z21" s="78"/>
      <c r="AA21" s="78"/>
      <c r="AB21" s="78"/>
      <c r="AC21" s="78"/>
      <c r="AD21" s="78"/>
    </row>
    <row r="22" spans="1:30">
      <c r="A22" s="55" t="s">
        <v>33</v>
      </c>
      <c r="B22" s="56" t="s">
        <v>34</v>
      </c>
      <c r="C22" s="60">
        <f t="shared" si="4"/>
        <v>0</v>
      </c>
      <c r="D22" s="60">
        <f t="shared" si="5"/>
        <v>0</v>
      </c>
      <c r="E22" s="60">
        <f t="shared" si="7"/>
        <v>0</v>
      </c>
      <c r="F22" s="78"/>
      <c r="G22" s="78"/>
      <c r="H22" s="78"/>
      <c r="I22" s="78"/>
      <c r="J22" s="78"/>
      <c r="K22" s="78"/>
      <c r="L22" s="78"/>
      <c r="M22" s="60">
        <f t="shared" si="6"/>
        <v>0</v>
      </c>
      <c r="N22" s="78"/>
      <c r="O22" s="78"/>
      <c r="P22" s="78"/>
      <c r="Q22" s="78"/>
      <c r="R22" s="78"/>
      <c r="S22" s="60">
        <f t="shared" si="8"/>
        <v>0</v>
      </c>
      <c r="T22" s="78"/>
      <c r="U22" s="78"/>
      <c r="V22" s="78"/>
      <c r="W22" s="60">
        <f t="shared" si="9"/>
        <v>0</v>
      </c>
      <c r="X22" s="78"/>
      <c r="Y22" s="78"/>
      <c r="Z22" s="78"/>
      <c r="AA22" s="78"/>
      <c r="AB22" s="78"/>
      <c r="AC22" s="78"/>
      <c r="AD22" s="78"/>
    </row>
    <row r="23" spans="1:30">
      <c r="A23" s="51" t="s">
        <v>35</v>
      </c>
      <c r="B23" s="52" t="s">
        <v>36</v>
      </c>
      <c r="C23" s="60">
        <f t="shared" si="4"/>
        <v>2</v>
      </c>
      <c r="D23" s="60">
        <f t="shared" si="5"/>
        <v>2</v>
      </c>
      <c r="E23" s="60">
        <f t="shared" si="7"/>
        <v>2</v>
      </c>
      <c r="F23" s="60">
        <f>F24+F25+F26</f>
        <v>0</v>
      </c>
      <c r="G23" s="60">
        <f t="shared" ref="G23:AC23" si="16">G24+G25+G26</f>
        <v>0</v>
      </c>
      <c r="H23" s="60">
        <f t="shared" si="16"/>
        <v>0</v>
      </c>
      <c r="I23" s="60">
        <f t="shared" si="16"/>
        <v>2</v>
      </c>
      <c r="J23" s="60">
        <f t="shared" si="16"/>
        <v>0</v>
      </c>
      <c r="K23" s="60">
        <f t="shared" si="16"/>
        <v>0</v>
      </c>
      <c r="L23" s="60">
        <f t="shared" si="16"/>
        <v>0</v>
      </c>
      <c r="M23" s="60">
        <f t="shared" si="6"/>
        <v>0</v>
      </c>
      <c r="N23" s="60">
        <f t="shared" si="16"/>
        <v>0</v>
      </c>
      <c r="O23" s="60">
        <f t="shared" si="16"/>
        <v>0</v>
      </c>
      <c r="P23" s="60">
        <f t="shared" si="16"/>
        <v>0</v>
      </c>
      <c r="Q23" s="60">
        <f t="shared" si="16"/>
        <v>0</v>
      </c>
      <c r="R23" s="60">
        <f t="shared" si="16"/>
        <v>0</v>
      </c>
      <c r="S23" s="60">
        <f t="shared" si="8"/>
        <v>0</v>
      </c>
      <c r="T23" s="60">
        <f t="shared" si="16"/>
        <v>0</v>
      </c>
      <c r="U23" s="60">
        <f t="shared" si="16"/>
        <v>0</v>
      </c>
      <c r="V23" s="60">
        <f t="shared" si="16"/>
        <v>0</v>
      </c>
      <c r="W23" s="60">
        <f t="shared" si="9"/>
        <v>0</v>
      </c>
      <c r="X23" s="60">
        <f t="shared" si="16"/>
        <v>0</v>
      </c>
      <c r="Y23" s="60">
        <f t="shared" si="16"/>
        <v>0</v>
      </c>
      <c r="Z23" s="60">
        <f t="shared" si="16"/>
        <v>0</v>
      </c>
      <c r="AA23" s="60">
        <f t="shared" si="16"/>
        <v>0</v>
      </c>
      <c r="AB23" s="60">
        <f t="shared" si="16"/>
        <v>0</v>
      </c>
      <c r="AC23" s="60">
        <f t="shared" si="16"/>
        <v>0</v>
      </c>
      <c r="AD23" s="78"/>
    </row>
    <row r="24" spans="1:30">
      <c r="A24" s="53" t="s">
        <v>37</v>
      </c>
      <c r="B24" s="54" t="s">
        <v>38</v>
      </c>
      <c r="C24" s="60">
        <f t="shared" si="4"/>
        <v>1</v>
      </c>
      <c r="D24" s="60">
        <f t="shared" si="5"/>
        <v>1</v>
      </c>
      <c r="E24" s="60">
        <f t="shared" si="7"/>
        <v>1</v>
      </c>
      <c r="F24" s="78"/>
      <c r="G24" s="78"/>
      <c r="H24" s="78"/>
      <c r="I24" s="78">
        <v>1</v>
      </c>
      <c r="J24" s="78"/>
      <c r="K24" s="78"/>
      <c r="L24" s="78"/>
      <c r="M24" s="60">
        <f t="shared" si="6"/>
        <v>0</v>
      </c>
      <c r="N24" s="78"/>
      <c r="O24" s="78"/>
      <c r="P24" s="78"/>
      <c r="Q24" s="78"/>
      <c r="R24" s="78"/>
      <c r="S24" s="60">
        <f t="shared" si="8"/>
        <v>0</v>
      </c>
      <c r="T24" s="78"/>
      <c r="U24" s="78"/>
      <c r="V24" s="78"/>
      <c r="W24" s="60">
        <f t="shared" si="9"/>
        <v>0</v>
      </c>
      <c r="X24" s="78"/>
      <c r="Y24" s="78"/>
      <c r="Z24" s="78"/>
      <c r="AA24" s="78"/>
      <c r="AB24" s="78"/>
      <c r="AC24" s="78"/>
      <c r="AD24" s="78" t="s">
        <v>2076</v>
      </c>
    </row>
    <row r="25" spans="1:30">
      <c r="A25" s="53" t="s">
        <v>39</v>
      </c>
      <c r="B25" s="54" t="s">
        <v>40</v>
      </c>
      <c r="C25" s="60">
        <f t="shared" si="4"/>
        <v>1</v>
      </c>
      <c r="D25" s="60">
        <f t="shared" si="5"/>
        <v>1</v>
      </c>
      <c r="E25" s="60">
        <f t="shared" si="7"/>
        <v>1</v>
      </c>
      <c r="F25" s="78"/>
      <c r="G25" s="78"/>
      <c r="H25" s="78"/>
      <c r="I25" s="78">
        <v>1</v>
      </c>
      <c r="J25" s="78"/>
      <c r="K25" s="78"/>
      <c r="L25" s="78"/>
      <c r="M25" s="60">
        <f t="shared" si="6"/>
        <v>0</v>
      </c>
      <c r="N25" s="78"/>
      <c r="O25" s="78"/>
      <c r="P25" s="78"/>
      <c r="Q25" s="78"/>
      <c r="R25" s="78"/>
      <c r="S25" s="60">
        <f t="shared" si="8"/>
        <v>0</v>
      </c>
      <c r="T25" s="78"/>
      <c r="U25" s="78"/>
      <c r="V25" s="78"/>
      <c r="W25" s="60">
        <f t="shared" si="9"/>
        <v>0</v>
      </c>
      <c r="X25" s="78"/>
      <c r="Y25" s="78"/>
      <c r="Z25" s="78"/>
      <c r="AA25" s="78"/>
      <c r="AB25" s="78"/>
      <c r="AC25" s="78"/>
      <c r="AD25" s="78" t="s">
        <v>2076</v>
      </c>
    </row>
    <row r="26" spans="1:30" ht="15" customHeight="1">
      <c r="A26" s="53" t="s">
        <v>41</v>
      </c>
      <c r="B26" s="54" t="s">
        <v>42</v>
      </c>
      <c r="C26" s="60">
        <f t="shared" si="4"/>
        <v>0</v>
      </c>
      <c r="D26" s="60">
        <f t="shared" si="5"/>
        <v>0</v>
      </c>
      <c r="E26" s="60">
        <f t="shared" si="7"/>
        <v>0</v>
      </c>
      <c r="F26" s="78"/>
      <c r="G26" s="78"/>
      <c r="H26" s="78"/>
      <c r="I26" s="78"/>
      <c r="J26" s="78"/>
      <c r="K26" s="78"/>
      <c r="L26" s="78"/>
      <c r="M26" s="60">
        <f t="shared" si="6"/>
        <v>0</v>
      </c>
      <c r="N26" s="78"/>
      <c r="O26" s="78"/>
      <c r="P26" s="78"/>
      <c r="Q26" s="78"/>
      <c r="R26" s="78"/>
      <c r="S26" s="60">
        <f t="shared" si="8"/>
        <v>0</v>
      </c>
      <c r="T26" s="78"/>
      <c r="U26" s="78"/>
      <c r="V26" s="78"/>
      <c r="W26" s="60">
        <f t="shared" si="9"/>
        <v>0</v>
      </c>
      <c r="X26" s="78"/>
      <c r="Y26" s="78"/>
      <c r="Z26" s="78"/>
      <c r="AA26" s="78"/>
      <c r="AB26" s="78"/>
      <c r="AC26" s="78"/>
      <c r="AD26" s="78"/>
    </row>
    <row r="27" spans="1:30" ht="26.5">
      <c r="A27" s="51" t="s">
        <v>43</v>
      </c>
      <c r="B27" s="52" t="s">
        <v>44</v>
      </c>
      <c r="C27" s="60">
        <f t="shared" si="4"/>
        <v>906.3</v>
      </c>
      <c r="D27" s="60">
        <f t="shared" si="5"/>
        <v>0</v>
      </c>
      <c r="E27" s="60">
        <f t="shared" si="7"/>
        <v>0</v>
      </c>
      <c r="F27" s="60">
        <f>F28+F32</f>
        <v>0</v>
      </c>
      <c r="G27" s="60">
        <f t="shared" ref="G27:AC27" si="17">G28+G32</f>
        <v>0</v>
      </c>
      <c r="H27" s="60">
        <f t="shared" si="17"/>
        <v>0</v>
      </c>
      <c r="I27" s="60">
        <f t="shared" si="17"/>
        <v>0</v>
      </c>
      <c r="J27" s="60">
        <f t="shared" si="17"/>
        <v>0</v>
      </c>
      <c r="K27" s="60">
        <f t="shared" si="17"/>
        <v>0</v>
      </c>
      <c r="L27" s="60">
        <f t="shared" si="17"/>
        <v>0</v>
      </c>
      <c r="M27" s="60">
        <f t="shared" si="6"/>
        <v>0</v>
      </c>
      <c r="N27" s="60">
        <f t="shared" si="17"/>
        <v>0</v>
      </c>
      <c r="O27" s="60">
        <f t="shared" si="17"/>
        <v>0</v>
      </c>
      <c r="P27" s="60">
        <f t="shared" si="17"/>
        <v>0</v>
      </c>
      <c r="Q27" s="60">
        <f t="shared" si="17"/>
        <v>0</v>
      </c>
      <c r="R27" s="60">
        <f t="shared" si="17"/>
        <v>0</v>
      </c>
      <c r="S27" s="60">
        <f t="shared" si="8"/>
        <v>0</v>
      </c>
      <c r="T27" s="60">
        <f t="shared" si="17"/>
        <v>0</v>
      </c>
      <c r="U27" s="60">
        <f t="shared" si="17"/>
        <v>0</v>
      </c>
      <c r="V27" s="60">
        <f t="shared" si="17"/>
        <v>0</v>
      </c>
      <c r="W27" s="60">
        <f t="shared" si="9"/>
        <v>906.3</v>
      </c>
      <c r="X27" s="60">
        <f t="shared" si="17"/>
        <v>14.4</v>
      </c>
      <c r="Y27" s="60">
        <f t="shared" si="17"/>
        <v>891.9</v>
      </c>
      <c r="Z27" s="60">
        <f t="shared" si="17"/>
        <v>0</v>
      </c>
      <c r="AA27" s="60">
        <f t="shared" si="17"/>
        <v>0</v>
      </c>
      <c r="AB27" s="60">
        <f t="shared" si="17"/>
        <v>0</v>
      </c>
      <c r="AC27" s="60">
        <f t="shared" si="17"/>
        <v>0</v>
      </c>
      <c r="AD27" s="78"/>
    </row>
    <row r="28" spans="1:30" ht="26.5">
      <c r="A28" s="53" t="s">
        <v>45</v>
      </c>
      <c r="B28" s="54" t="s">
        <v>46</v>
      </c>
      <c r="C28" s="60">
        <f t="shared" si="4"/>
        <v>602.4</v>
      </c>
      <c r="D28" s="60">
        <f t="shared" si="5"/>
        <v>0</v>
      </c>
      <c r="E28" s="60">
        <f t="shared" si="7"/>
        <v>0</v>
      </c>
      <c r="F28" s="60">
        <f>F29+F30+F31</f>
        <v>0</v>
      </c>
      <c r="G28" s="60">
        <f t="shared" ref="G28:AC28" si="18">G29+G30+G31</f>
        <v>0</v>
      </c>
      <c r="H28" s="60">
        <f t="shared" si="18"/>
        <v>0</v>
      </c>
      <c r="I28" s="60">
        <f t="shared" si="18"/>
        <v>0</v>
      </c>
      <c r="J28" s="60">
        <f t="shared" si="18"/>
        <v>0</v>
      </c>
      <c r="K28" s="60">
        <f t="shared" si="18"/>
        <v>0</v>
      </c>
      <c r="L28" s="60">
        <f t="shared" si="18"/>
        <v>0</v>
      </c>
      <c r="M28" s="60">
        <f t="shared" si="6"/>
        <v>0</v>
      </c>
      <c r="N28" s="60">
        <f t="shared" si="18"/>
        <v>0</v>
      </c>
      <c r="O28" s="60">
        <f t="shared" si="18"/>
        <v>0</v>
      </c>
      <c r="P28" s="60">
        <f t="shared" si="18"/>
        <v>0</v>
      </c>
      <c r="Q28" s="60">
        <f t="shared" si="18"/>
        <v>0</v>
      </c>
      <c r="R28" s="60">
        <f t="shared" si="18"/>
        <v>0</v>
      </c>
      <c r="S28" s="60">
        <f t="shared" si="8"/>
        <v>0</v>
      </c>
      <c r="T28" s="60">
        <f t="shared" si="18"/>
        <v>0</v>
      </c>
      <c r="U28" s="60">
        <f t="shared" si="18"/>
        <v>0</v>
      </c>
      <c r="V28" s="60">
        <f t="shared" si="18"/>
        <v>0</v>
      </c>
      <c r="W28" s="60">
        <f t="shared" si="9"/>
        <v>602.4</v>
      </c>
      <c r="X28" s="60">
        <f t="shared" si="18"/>
        <v>14.4</v>
      </c>
      <c r="Y28" s="60">
        <f t="shared" si="18"/>
        <v>588</v>
      </c>
      <c r="Z28" s="60">
        <f t="shared" si="18"/>
        <v>0</v>
      </c>
      <c r="AA28" s="60">
        <f t="shared" si="18"/>
        <v>0</v>
      </c>
      <c r="AB28" s="60">
        <f t="shared" si="18"/>
        <v>0</v>
      </c>
      <c r="AC28" s="60">
        <f t="shared" si="18"/>
        <v>0</v>
      </c>
      <c r="AD28" s="78"/>
    </row>
    <row r="29" spans="1:30">
      <c r="A29" s="53" t="s">
        <v>47</v>
      </c>
      <c r="B29" s="54" t="s">
        <v>48</v>
      </c>
      <c r="C29" s="60">
        <f t="shared" si="4"/>
        <v>1</v>
      </c>
      <c r="D29" s="60">
        <f t="shared" si="5"/>
        <v>0</v>
      </c>
      <c r="E29" s="60">
        <f t="shared" si="7"/>
        <v>0</v>
      </c>
      <c r="F29" s="60"/>
      <c r="G29" s="60"/>
      <c r="H29" s="60"/>
      <c r="I29" s="60"/>
      <c r="J29" s="60"/>
      <c r="K29" s="60"/>
      <c r="L29" s="60"/>
      <c r="M29" s="60">
        <f t="shared" si="6"/>
        <v>0</v>
      </c>
      <c r="N29" s="60"/>
      <c r="O29" s="60"/>
      <c r="P29" s="60"/>
      <c r="Q29" s="60"/>
      <c r="R29" s="60"/>
      <c r="S29" s="60">
        <f t="shared" si="8"/>
        <v>0</v>
      </c>
      <c r="T29" s="60"/>
      <c r="U29" s="60"/>
      <c r="V29" s="60"/>
      <c r="W29" s="60">
        <f t="shared" si="9"/>
        <v>1</v>
      </c>
      <c r="X29" s="78">
        <v>1</v>
      </c>
      <c r="Y29" s="78"/>
      <c r="Z29" s="78"/>
      <c r="AA29" s="78"/>
      <c r="AB29" s="78"/>
      <c r="AC29" s="78"/>
      <c r="AD29" s="78" t="s">
        <v>2078</v>
      </c>
    </row>
    <row r="30" spans="1:30">
      <c r="A30" s="53" t="s">
        <v>49</v>
      </c>
      <c r="B30" s="54" t="s">
        <v>50</v>
      </c>
      <c r="C30" s="60">
        <f t="shared" si="4"/>
        <v>3</v>
      </c>
      <c r="D30" s="60">
        <f t="shared" si="5"/>
        <v>0</v>
      </c>
      <c r="E30" s="60">
        <f t="shared" si="7"/>
        <v>0</v>
      </c>
      <c r="F30" s="60"/>
      <c r="G30" s="60"/>
      <c r="H30" s="60"/>
      <c r="I30" s="60"/>
      <c r="J30" s="60"/>
      <c r="K30" s="60"/>
      <c r="L30" s="60"/>
      <c r="M30" s="60">
        <f t="shared" si="6"/>
        <v>0</v>
      </c>
      <c r="N30" s="60"/>
      <c r="O30" s="60"/>
      <c r="P30" s="60"/>
      <c r="Q30" s="60"/>
      <c r="R30" s="60"/>
      <c r="S30" s="60">
        <f t="shared" si="8"/>
        <v>0</v>
      </c>
      <c r="T30" s="60"/>
      <c r="U30" s="60"/>
      <c r="V30" s="60"/>
      <c r="W30" s="60">
        <f t="shared" si="9"/>
        <v>3</v>
      </c>
      <c r="X30" s="78">
        <v>3</v>
      </c>
      <c r="Y30" s="78"/>
      <c r="Z30" s="78"/>
      <c r="AA30" s="78"/>
      <c r="AB30" s="78"/>
      <c r="AC30" s="78"/>
      <c r="AD30" s="78" t="s">
        <v>2079</v>
      </c>
    </row>
    <row r="31" spans="1:30" ht="39.5">
      <c r="A31" s="53" t="s">
        <v>136</v>
      </c>
      <c r="B31" s="54" t="s">
        <v>51</v>
      </c>
      <c r="C31" s="60">
        <f t="shared" si="4"/>
        <v>598.4</v>
      </c>
      <c r="D31" s="60">
        <f t="shared" si="5"/>
        <v>0</v>
      </c>
      <c r="E31" s="60">
        <f t="shared" si="7"/>
        <v>0</v>
      </c>
      <c r="F31" s="60"/>
      <c r="G31" s="60"/>
      <c r="H31" s="60"/>
      <c r="I31" s="60"/>
      <c r="J31" s="60"/>
      <c r="K31" s="60"/>
      <c r="L31" s="60"/>
      <c r="M31" s="60">
        <f t="shared" si="6"/>
        <v>0</v>
      </c>
      <c r="N31" s="60"/>
      <c r="O31" s="60"/>
      <c r="P31" s="60"/>
      <c r="Q31" s="60"/>
      <c r="R31" s="60"/>
      <c r="S31" s="60">
        <f t="shared" si="8"/>
        <v>0</v>
      </c>
      <c r="T31" s="60"/>
      <c r="U31" s="60"/>
      <c r="V31" s="60"/>
      <c r="W31" s="60">
        <f t="shared" si="9"/>
        <v>598.4</v>
      </c>
      <c r="X31" s="78">
        <v>10.4</v>
      </c>
      <c r="Y31" s="78">
        <v>588</v>
      </c>
      <c r="Z31" s="78"/>
      <c r="AA31" s="78"/>
      <c r="AB31" s="78"/>
      <c r="AC31" s="78"/>
      <c r="AD31" s="78" t="s">
        <v>2080</v>
      </c>
    </row>
    <row r="32" spans="1:30" ht="26.5">
      <c r="A32" s="53" t="s">
        <v>52</v>
      </c>
      <c r="B32" s="54" t="s">
        <v>53</v>
      </c>
      <c r="C32" s="60">
        <f t="shared" si="4"/>
        <v>303.89999999999998</v>
      </c>
      <c r="D32" s="60">
        <f t="shared" si="5"/>
        <v>0</v>
      </c>
      <c r="E32" s="60">
        <f t="shared" si="7"/>
        <v>0</v>
      </c>
      <c r="F32" s="60">
        <f>F33+F34+F35+F36</f>
        <v>0</v>
      </c>
      <c r="G32" s="60">
        <f t="shared" ref="G32:AC32" si="19">G33+G34+G35+G36</f>
        <v>0</v>
      </c>
      <c r="H32" s="60">
        <f t="shared" si="19"/>
        <v>0</v>
      </c>
      <c r="I32" s="60">
        <f t="shared" si="19"/>
        <v>0</v>
      </c>
      <c r="J32" s="60">
        <f t="shared" si="19"/>
        <v>0</v>
      </c>
      <c r="K32" s="60">
        <f t="shared" si="19"/>
        <v>0</v>
      </c>
      <c r="L32" s="60">
        <f t="shared" si="19"/>
        <v>0</v>
      </c>
      <c r="M32" s="60">
        <f t="shared" si="6"/>
        <v>0</v>
      </c>
      <c r="N32" s="60">
        <f t="shared" si="19"/>
        <v>0</v>
      </c>
      <c r="O32" s="60">
        <f t="shared" si="19"/>
        <v>0</v>
      </c>
      <c r="P32" s="60">
        <f t="shared" si="19"/>
        <v>0</v>
      </c>
      <c r="Q32" s="60">
        <f t="shared" si="19"/>
        <v>0</v>
      </c>
      <c r="R32" s="60">
        <f t="shared" si="19"/>
        <v>0</v>
      </c>
      <c r="S32" s="60">
        <f t="shared" si="8"/>
        <v>0</v>
      </c>
      <c r="T32" s="60">
        <f t="shared" si="19"/>
        <v>0</v>
      </c>
      <c r="U32" s="60">
        <f t="shared" si="19"/>
        <v>0</v>
      </c>
      <c r="V32" s="60">
        <f t="shared" si="19"/>
        <v>0</v>
      </c>
      <c r="W32" s="60">
        <f t="shared" si="9"/>
        <v>303.89999999999998</v>
      </c>
      <c r="X32" s="60">
        <f t="shared" si="19"/>
        <v>0</v>
      </c>
      <c r="Y32" s="60">
        <f t="shared" si="19"/>
        <v>303.89999999999998</v>
      </c>
      <c r="Z32" s="60">
        <f t="shared" si="19"/>
        <v>0</v>
      </c>
      <c r="AA32" s="60">
        <f t="shared" si="19"/>
        <v>0</v>
      </c>
      <c r="AB32" s="60">
        <f t="shared" si="19"/>
        <v>0</v>
      </c>
      <c r="AC32" s="60">
        <f t="shared" si="19"/>
        <v>0</v>
      </c>
      <c r="AD32" s="78"/>
    </row>
    <row r="33" spans="1:30">
      <c r="A33" s="53" t="s">
        <v>54</v>
      </c>
      <c r="B33" s="54" t="s">
        <v>55</v>
      </c>
      <c r="C33" s="60">
        <f t="shared" si="4"/>
        <v>11.9</v>
      </c>
      <c r="D33" s="60">
        <f t="shared" si="5"/>
        <v>0</v>
      </c>
      <c r="E33" s="60">
        <f t="shared" si="7"/>
        <v>0</v>
      </c>
      <c r="F33" s="60"/>
      <c r="G33" s="60"/>
      <c r="H33" s="60"/>
      <c r="I33" s="60"/>
      <c r="J33" s="60"/>
      <c r="K33" s="60"/>
      <c r="L33" s="60"/>
      <c r="M33" s="60">
        <f t="shared" si="6"/>
        <v>0</v>
      </c>
      <c r="N33" s="60"/>
      <c r="O33" s="60"/>
      <c r="P33" s="60"/>
      <c r="Q33" s="60"/>
      <c r="R33" s="60"/>
      <c r="S33" s="60">
        <f t="shared" si="8"/>
        <v>0</v>
      </c>
      <c r="T33" s="60"/>
      <c r="U33" s="60"/>
      <c r="V33" s="60"/>
      <c r="W33" s="60">
        <f t="shared" si="9"/>
        <v>11.9</v>
      </c>
      <c r="X33" s="78"/>
      <c r="Y33" s="78">
        <v>11.9</v>
      </c>
      <c r="Z33" s="78"/>
      <c r="AA33" s="78"/>
      <c r="AB33" s="78"/>
      <c r="AC33" s="78"/>
      <c r="AD33" s="78" t="s">
        <v>2081</v>
      </c>
    </row>
    <row r="34" spans="1:30">
      <c r="A34" s="53" t="s">
        <v>56</v>
      </c>
      <c r="B34" s="54" t="s">
        <v>57</v>
      </c>
      <c r="C34" s="60">
        <f t="shared" si="4"/>
        <v>0</v>
      </c>
      <c r="D34" s="60">
        <f t="shared" si="5"/>
        <v>0</v>
      </c>
      <c r="E34" s="60">
        <f t="shared" si="7"/>
        <v>0</v>
      </c>
      <c r="F34" s="60"/>
      <c r="G34" s="60"/>
      <c r="H34" s="60"/>
      <c r="I34" s="60"/>
      <c r="J34" s="60"/>
      <c r="K34" s="60"/>
      <c r="L34" s="60"/>
      <c r="M34" s="60">
        <f t="shared" si="6"/>
        <v>0</v>
      </c>
      <c r="N34" s="60"/>
      <c r="O34" s="60"/>
      <c r="P34" s="60"/>
      <c r="Q34" s="60"/>
      <c r="R34" s="60"/>
      <c r="S34" s="60">
        <f t="shared" si="8"/>
        <v>0</v>
      </c>
      <c r="T34" s="60"/>
      <c r="U34" s="60"/>
      <c r="V34" s="60"/>
      <c r="W34" s="60">
        <f t="shared" si="9"/>
        <v>0</v>
      </c>
      <c r="X34" s="78"/>
      <c r="Y34" s="78"/>
      <c r="Z34" s="78"/>
      <c r="AA34" s="78"/>
      <c r="AB34" s="78"/>
      <c r="AC34" s="78"/>
      <c r="AD34" s="78"/>
    </row>
    <row r="35" spans="1:30">
      <c r="A35" s="53" t="s">
        <v>58</v>
      </c>
      <c r="B35" s="54" t="s">
        <v>59</v>
      </c>
      <c r="C35" s="60">
        <f t="shared" si="4"/>
        <v>0</v>
      </c>
      <c r="D35" s="60">
        <f t="shared" si="5"/>
        <v>0</v>
      </c>
      <c r="E35" s="60">
        <f t="shared" si="7"/>
        <v>0</v>
      </c>
      <c r="F35" s="60"/>
      <c r="G35" s="60"/>
      <c r="H35" s="60"/>
      <c r="I35" s="60"/>
      <c r="J35" s="60"/>
      <c r="K35" s="60"/>
      <c r="L35" s="60"/>
      <c r="M35" s="60">
        <f t="shared" si="6"/>
        <v>0</v>
      </c>
      <c r="N35" s="60"/>
      <c r="O35" s="60"/>
      <c r="P35" s="60"/>
      <c r="Q35" s="60"/>
      <c r="R35" s="60"/>
      <c r="S35" s="60">
        <f t="shared" si="8"/>
        <v>0</v>
      </c>
      <c r="T35" s="60"/>
      <c r="U35" s="60"/>
      <c r="V35" s="60"/>
      <c r="W35" s="60">
        <f t="shared" si="9"/>
        <v>0</v>
      </c>
      <c r="X35" s="78"/>
      <c r="Y35" s="78"/>
      <c r="Z35" s="78"/>
      <c r="AA35" s="78"/>
      <c r="AB35" s="78"/>
      <c r="AC35" s="78"/>
      <c r="AD35" s="78"/>
    </row>
    <row r="36" spans="1:30" ht="26.5">
      <c r="A36" s="53" t="s">
        <v>60</v>
      </c>
      <c r="B36" s="54" t="s">
        <v>61</v>
      </c>
      <c r="C36" s="60">
        <f t="shared" si="4"/>
        <v>292</v>
      </c>
      <c r="D36" s="60">
        <f t="shared" si="5"/>
        <v>0</v>
      </c>
      <c r="E36" s="60">
        <f t="shared" si="7"/>
        <v>0</v>
      </c>
      <c r="F36" s="60"/>
      <c r="G36" s="60"/>
      <c r="H36" s="60"/>
      <c r="I36" s="60"/>
      <c r="J36" s="60"/>
      <c r="K36" s="60"/>
      <c r="L36" s="60"/>
      <c r="M36" s="60">
        <f t="shared" si="6"/>
        <v>0</v>
      </c>
      <c r="N36" s="60"/>
      <c r="O36" s="60"/>
      <c r="P36" s="60"/>
      <c r="Q36" s="60"/>
      <c r="R36" s="60"/>
      <c r="S36" s="60">
        <f t="shared" si="8"/>
        <v>0</v>
      </c>
      <c r="T36" s="60"/>
      <c r="U36" s="60"/>
      <c r="V36" s="60"/>
      <c r="W36" s="60">
        <f t="shared" si="9"/>
        <v>292</v>
      </c>
      <c r="X36" s="78"/>
      <c r="Y36" s="78">
        <v>292</v>
      </c>
      <c r="Z36" s="78"/>
      <c r="AA36" s="78"/>
      <c r="AB36" s="78"/>
      <c r="AC36" s="78"/>
      <c r="AD36" s="78" t="s">
        <v>2082</v>
      </c>
    </row>
    <row r="37" spans="1:30">
      <c r="A37" s="51" t="s">
        <v>102</v>
      </c>
      <c r="B37" s="52" t="s">
        <v>62</v>
      </c>
      <c r="C37" s="60">
        <f t="shared" si="4"/>
        <v>44</v>
      </c>
      <c r="D37" s="60">
        <f t="shared" si="5"/>
        <v>0</v>
      </c>
      <c r="E37" s="60">
        <f t="shared" si="7"/>
        <v>0</v>
      </c>
      <c r="F37" s="60">
        <f>SUM(F38:F43)</f>
        <v>0</v>
      </c>
      <c r="G37" s="60">
        <f t="shared" ref="G37:AC37" si="20">SUM(G38:G43)</f>
        <v>0</v>
      </c>
      <c r="H37" s="60">
        <f t="shared" si="20"/>
        <v>0</v>
      </c>
      <c r="I37" s="60">
        <f t="shared" si="20"/>
        <v>0</v>
      </c>
      <c r="J37" s="60">
        <f t="shared" si="20"/>
        <v>0</v>
      </c>
      <c r="K37" s="60">
        <f t="shared" si="20"/>
        <v>0</v>
      </c>
      <c r="L37" s="60">
        <f t="shared" si="20"/>
        <v>0</v>
      </c>
      <c r="M37" s="60">
        <f t="shared" si="6"/>
        <v>44</v>
      </c>
      <c r="N37" s="60">
        <f t="shared" si="20"/>
        <v>1</v>
      </c>
      <c r="O37" s="60">
        <f t="shared" si="20"/>
        <v>0</v>
      </c>
      <c r="P37" s="60">
        <f t="shared" si="20"/>
        <v>0</v>
      </c>
      <c r="Q37" s="60">
        <f t="shared" si="20"/>
        <v>43</v>
      </c>
      <c r="R37" s="60">
        <f t="shared" si="20"/>
        <v>0</v>
      </c>
      <c r="S37" s="60">
        <f t="shared" si="8"/>
        <v>0</v>
      </c>
      <c r="T37" s="60">
        <f t="shared" si="20"/>
        <v>0</v>
      </c>
      <c r="U37" s="60">
        <f t="shared" si="20"/>
        <v>0</v>
      </c>
      <c r="V37" s="60">
        <f t="shared" si="20"/>
        <v>0</v>
      </c>
      <c r="W37" s="60">
        <f t="shared" si="9"/>
        <v>0</v>
      </c>
      <c r="X37" s="60">
        <f t="shared" si="20"/>
        <v>0</v>
      </c>
      <c r="Y37" s="60">
        <f t="shared" si="20"/>
        <v>0</v>
      </c>
      <c r="Z37" s="60">
        <f t="shared" si="20"/>
        <v>0</v>
      </c>
      <c r="AA37" s="60">
        <f t="shared" si="20"/>
        <v>0</v>
      </c>
      <c r="AB37" s="60">
        <f t="shared" si="20"/>
        <v>0</v>
      </c>
      <c r="AC37" s="60">
        <f t="shared" si="20"/>
        <v>0</v>
      </c>
      <c r="AD37" s="78"/>
    </row>
    <row r="38" spans="1:30" ht="26.5">
      <c r="A38" s="53" t="s">
        <v>63</v>
      </c>
      <c r="B38" s="54" t="s">
        <v>64</v>
      </c>
      <c r="C38" s="60">
        <f t="shared" si="4"/>
        <v>0</v>
      </c>
      <c r="D38" s="60">
        <f t="shared" si="5"/>
        <v>0</v>
      </c>
      <c r="E38" s="60">
        <f t="shared" si="7"/>
        <v>0</v>
      </c>
      <c r="F38" s="78"/>
      <c r="G38" s="78"/>
      <c r="H38" s="78"/>
      <c r="I38" s="78"/>
      <c r="J38" s="78"/>
      <c r="K38" s="78"/>
      <c r="L38" s="78"/>
      <c r="M38" s="60">
        <f t="shared" si="6"/>
        <v>0</v>
      </c>
      <c r="N38" s="78"/>
      <c r="O38" s="78"/>
      <c r="P38" s="78"/>
      <c r="Q38" s="78"/>
      <c r="R38" s="78"/>
      <c r="S38" s="60">
        <f t="shared" si="8"/>
        <v>0</v>
      </c>
      <c r="T38" s="78"/>
      <c r="U38" s="78"/>
      <c r="V38" s="78"/>
      <c r="W38" s="60">
        <f t="shared" si="9"/>
        <v>0</v>
      </c>
      <c r="X38" s="78"/>
      <c r="Y38" s="78"/>
      <c r="Z38" s="78"/>
      <c r="AA38" s="78"/>
      <c r="AB38" s="78"/>
      <c r="AC38" s="78"/>
      <c r="AD38" s="78"/>
    </row>
    <row r="39" spans="1:30" ht="26.5">
      <c r="A39" s="53" t="s">
        <v>111</v>
      </c>
      <c r="B39" s="54" t="s">
        <v>65</v>
      </c>
      <c r="C39" s="60">
        <f t="shared" si="4"/>
        <v>1</v>
      </c>
      <c r="D39" s="60">
        <f t="shared" si="5"/>
        <v>0</v>
      </c>
      <c r="E39" s="60">
        <f t="shared" si="7"/>
        <v>0</v>
      </c>
      <c r="F39" s="78"/>
      <c r="G39" s="78"/>
      <c r="H39" s="78"/>
      <c r="I39" s="78"/>
      <c r="J39" s="78"/>
      <c r="K39" s="78"/>
      <c r="L39" s="78"/>
      <c r="M39" s="60">
        <f t="shared" si="6"/>
        <v>1</v>
      </c>
      <c r="N39" s="78">
        <v>1</v>
      </c>
      <c r="O39" s="78"/>
      <c r="P39" s="78"/>
      <c r="Q39" s="78"/>
      <c r="R39" s="78"/>
      <c r="S39" s="60">
        <f t="shared" si="8"/>
        <v>0</v>
      </c>
      <c r="T39" s="78"/>
      <c r="U39" s="78"/>
      <c r="V39" s="78"/>
      <c r="W39" s="60">
        <f t="shared" si="9"/>
        <v>0</v>
      </c>
      <c r="X39" s="78"/>
      <c r="Y39" s="78"/>
      <c r="Z39" s="78"/>
      <c r="AA39" s="78"/>
      <c r="AB39" s="78"/>
      <c r="AC39" s="78"/>
      <c r="AD39" s="78" t="s">
        <v>2083</v>
      </c>
    </row>
    <row r="40" spans="1:30">
      <c r="A40" s="53" t="s">
        <v>66</v>
      </c>
      <c r="B40" s="54" t="s">
        <v>67</v>
      </c>
      <c r="C40" s="60">
        <f t="shared" si="4"/>
        <v>0</v>
      </c>
      <c r="D40" s="60">
        <f t="shared" si="5"/>
        <v>0</v>
      </c>
      <c r="E40" s="60">
        <f t="shared" si="7"/>
        <v>0</v>
      </c>
      <c r="F40" s="78"/>
      <c r="G40" s="78"/>
      <c r="H40" s="78"/>
      <c r="I40" s="78"/>
      <c r="J40" s="78"/>
      <c r="K40" s="78"/>
      <c r="L40" s="78"/>
      <c r="M40" s="60">
        <f t="shared" si="6"/>
        <v>0</v>
      </c>
      <c r="N40" s="78"/>
      <c r="O40" s="78"/>
      <c r="P40" s="78"/>
      <c r="Q40" s="78"/>
      <c r="R40" s="78"/>
      <c r="S40" s="60">
        <f t="shared" si="8"/>
        <v>0</v>
      </c>
      <c r="T40" s="78"/>
      <c r="U40" s="78"/>
      <c r="V40" s="78"/>
      <c r="W40" s="60">
        <f t="shared" si="9"/>
        <v>0</v>
      </c>
      <c r="X40" s="78"/>
      <c r="Y40" s="78"/>
      <c r="Z40" s="78"/>
      <c r="AA40" s="78"/>
      <c r="AB40" s="78"/>
      <c r="AC40" s="78"/>
      <c r="AD40" s="78"/>
    </row>
    <row r="41" spans="1:30" ht="26.5">
      <c r="A41" s="53" t="s">
        <v>110</v>
      </c>
      <c r="B41" s="54" t="s">
        <v>68</v>
      </c>
      <c r="C41" s="60">
        <f t="shared" si="4"/>
        <v>43</v>
      </c>
      <c r="D41" s="60">
        <f t="shared" si="5"/>
        <v>0</v>
      </c>
      <c r="E41" s="60">
        <f t="shared" si="7"/>
        <v>0</v>
      </c>
      <c r="F41" s="78"/>
      <c r="G41" s="78"/>
      <c r="H41" s="78"/>
      <c r="I41" s="78"/>
      <c r="J41" s="78"/>
      <c r="K41" s="78"/>
      <c r="L41" s="78"/>
      <c r="M41" s="60">
        <f t="shared" si="6"/>
        <v>43</v>
      </c>
      <c r="N41" s="78"/>
      <c r="O41" s="78"/>
      <c r="P41" s="78"/>
      <c r="Q41" s="78">
        <v>43</v>
      </c>
      <c r="R41" s="78"/>
      <c r="S41" s="60">
        <f t="shared" si="8"/>
        <v>0</v>
      </c>
      <c r="T41" s="78"/>
      <c r="U41" s="78"/>
      <c r="V41" s="78"/>
      <c r="W41" s="60">
        <f t="shared" si="9"/>
        <v>0</v>
      </c>
      <c r="X41" s="78"/>
      <c r="Y41" s="78"/>
      <c r="Z41" s="78"/>
      <c r="AA41" s="78"/>
      <c r="AB41" s="78"/>
      <c r="AC41" s="78"/>
      <c r="AD41" s="78" t="s">
        <v>2084</v>
      </c>
    </row>
    <row r="42" spans="1:30" ht="39.5">
      <c r="A42" s="53" t="s">
        <v>135</v>
      </c>
      <c r="B42" s="54" t="s">
        <v>69</v>
      </c>
      <c r="C42" s="60">
        <f t="shared" si="4"/>
        <v>0</v>
      </c>
      <c r="D42" s="60">
        <f t="shared" si="5"/>
        <v>0</v>
      </c>
      <c r="E42" s="60">
        <f t="shared" si="7"/>
        <v>0</v>
      </c>
      <c r="F42" s="78"/>
      <c r="G42" s="78"/>
      <c r="H42" s="78"/>
      <c r="I42" s="78"/>
      <c r="J42" s="78"/>
      <c r="K42" s="78"/>
      <c r="L42" s="78"/>
      <c r="M42" s="60">
        <f t="shared" si="6"/>
        <v>0</v>
      </c>
      <c r="N42" s="78"/>
      <c r="O42" s="78"/>
      <c r="P42" s="78"/>
      <c r="Q42" s="78"/>
      <c r="R42" s="78"/>
      <c r="S42" s="60">
        <f t="shared" si="8"/>
        <v>0</v>
      </c>
      <c r="T42" s="78"/>
      <c r="U42" s="78"/>
      <c r="V42" s="78"/>
      <c r="W42" s="60">
        <f t="shared" si="9"/>
        <v>0</v>
      </c>
      <c r="X42" s="78"/>
      <c r="Y42" s="78"/>
      <c r="Z42" s="78"/>
      <c r="AA42" s="78"/>
      <c r="AB42" s="78"/>
      <c r="AC42" s="78"/>
      <c r="AD42" s="78"/>
    </row>
    <row r="43" spans="1:30" ht="26.5">
      <c r="A43" s="53" t="s">
        <v>70</v>
      </c>
      <c r="B43" s="54" t="s">
        <v>71</v>
      </c>
      <c r="C43" s="60">
        <f t="shared" si="4"/>
        <v>0</v>
      </c>
      <c r="D43" s="60">
        <f t="shared" si="5"/>
        <v>0</v>
      </c>
      <c r="E43" s="60">
        <f t="shared" si="7"/>
        <v>0</v>
      </c>
      <c r="F43" s="78"/>
      <c r="G43" s="78"/>
      <c r="H43" s="78"/>
      <c r="I43" s="78"/>
      <c r="J43" s="78"/>
      <c r="K43" s="78"/>
      <c r="L43" s="78"/>
      <c r="M43" s="60">
        <f t="shared" si="6"/>
        <v>0</v>
      </c>
      <c r="N43" s="78"/>
      <c r="O43" s="78"/>
      <c r="P43" s="78"/>
      <c r="Q43" s="78"/>
      <c r="R43" s="78"/>
      <c r="S43" s="60">
        <f t="shared" si="8"/>
        <v>0</v>
      </c>
      <c r="T43" s="78"/>
      <c r="U43" s="78"/>
      <c r="V43" s="78"/>
      <c r="W43" s="60">
        <f t="shared" si="9"/>
        <v>0</v>
      </c>
      <c r="X43" s="78"/>
      <c r="Y43" s="78"/>
      <c r="Z43" s="78"/>
      <c r="AA43" s="78"/>
      <c r="AB43" s="78"/>
      <c r="AC43" s="78"/>
      <c r="AD43" s="78"/>
    </row>
    <row r="44" spans="1:30" ht="26.5">
      <c r="A44" s="51" t="s">
        <v>98</v>
      </c>
      <c r="B44" s="52" t="s">
        <v>99</v>
      </c>
      <c r="C44" s="60">
        <f t="shared" si="4"/>
        <v>0</v>
      </c>
      <c r="D44" s="60">
        <f t="shared" si="5"/>
        <v>0</v>
      </c>
      <c r="E44" s="60">
        <f t="shared" si="7"/>
        <v>0</v>
      </c>
      <c r="F44" s="78"/>
      <c r="G44" s="78"/>
      <c r="H44" s="78"/>
      <c r="I44" s="78"/>
      <c r="J44" s="78"/>
      <c r="K44" s="78"/>
      <c r="L44" s="78"/>
      <c r="M44" s="60">
        <f t="shared" si="6"/>
        <v>0</v>
      </c>
      <c r="N44" s="78"/>
      <c r="O44" s="78"/>
      <c r="P44" s="78"/>
      <c r="Q44" s="78"/>
      <c r="R44" s="78"/>
      <c r="S44" s="60">
        <f t="shared" si="8"/>
        <v>0</v>
      </c>
      <c r="T44" s="78"/>
      <c r="U44" s="78"/>
      <c r="V44" s="78"/>
      <c r="W44" s="60">
        <f t="shared" si="9"/>
        <v>0</v>
      </c>
      <c r="X44" s="78"/>
      <c r="Y44" s="78"/>
      <c r="Z44" s="78"/>
      <c r="AA44" s="78"/>
      <c r="AB44" s="78"/>
      <c r="AC44" s="78"/>
      <c r="AD44" s="78"/>
    </row>
    <row r="45" spans="1:30" ht="26.5">
      <c r="A45" s="51" t="s">
        <v>72</v>
      </c>
      <c r="B45" s="52" t="s">
        <v>73</v>
      </c>
      <c r="C45" s="60">
        <f t="shared" si="4"/>
        <v>0</v>
      </c>
      <c r="D45" s="60">
        <f t="shared" si="5"/>
        <v>0</v>
      </c>
      <c r="E45" s="60">
        <f t="shared" si="7"/>
        <v>0</v>
      </c>
      <c r="F45" s="78"/>
      <c r="G45" s="78"/>
      <c r="H45" s="78"/>
      <c r="I45" s="78"/>
      <c r="J45" s="78"/>
      <c r="K45" s="78"/>
      <c r="L45" s="78"/>
      <c r="M45" s="60">
        <f t="shared" si="6"/>
        <v>0</v>
      </c>
      <c r="N45" s="78"/>
      <c r="O45" s="78"/>
      <c r="P45" s="78"/>
      <c r="Q45" s="78"/>
      <c r="R45" s="78"/>
      <c r="S45" s="60">
        <f t="shared" si="8"/>
        <v>0</v>
      </c>
      <c r="T45" s="78"/>
      <c r="U45" s="78"/>
      <c r="V45" s="78"/>
      <c r="W45" s="60">
        <f t="shared" si="9"/>
        <v>0</v>
      </c>
      <c r="X45" s="78"/>
      <c r="Y45" s="78"/>
      <c r="Z45" s="78"/>
      <c r="AA45" s="78"/>
      <c r="AB45" s="78"/>
      <c r="AC45" s="78"/>
      <c r="AD45" s="78"/>
    </row>
    <row r="46" spans="1:30">
      <c r="A46" s="51" t="s">
        <v>301</v>
      </c>
      <c r="B46" s="57"/>
      <c r="C46" s="60">
        <f t="shared" si="4"/>
        <v>990</v>
      </c>
      <c r="D46" s="71">
        <f t="shared" ref="D46:AC46" si="21">D5+D13+D18+D23+D27++D37+D44+D45</f>
        <v>2</v>
      </c>
      <c r="E46" s="71">
        <f t="shared" si="21"/>
        <v>2</v>
      </c>
      <c r="F46" s="71">
        <f>F5+F13+F18+F23+F27++F37+F44+F45</f>
        <v>0</v>
      </c>
      <c r="G46" s="71">
        <f t="shared" si="21"/>
        <v>0</v>
      </c>
      <c r="H46" s="71">
        <f t="shared" si="21"/>
        <v>0</v>
      </c>
      <c r="I46" s="71">
        <f t="shared" si="21"/>
        <v>2</v>
      </c>
      <c r="J46" s="71">
        <f t="shared" si="21"/>
        <v>0</v>
      </c>
      <c r="K46" s="71">
        <f t="shared" si="21"/>
        <v>0</v>
      </c>
      <c r="L46" s="71">
        <f t="shared" si="21"/>
        <v>0</v>
      </c>
      <c r="M46" s="60">
        <f t="shared" si="6"/>
        <v>81.699999999999989</v>
      </c>
      <c r="N46" s="71">
        <f t="shared" si="21"/>
        <v>1</v>
      </c>
      <c r="O46" s="71">
        <f t="shared" si="21"/>
        <v>3.9</v>
      </c>
      <c r="P46" s="71">
        <f t="shared" si="21"/>
        <v>32.299999999999997</v>
      </c>
      <c r="Q46" s="71">
        <f t="shared" si="21"/>
        <v>44.5</v>
      </c>
      <c r="R46" s="71">
        <f t="shared" si="21"/>
        <v>0</v>
      </c>
      <c r="S46" s="71">
        <f t="shared" si="21"/>
        <v>0</v>
      </c>
      <c r="T46" s="71">
        <f t="shared" si="21"/>
        <v>0</v>
      </c>
      <c r="U46" s="71">
        <f t="shared" si="21"/>
        <v>0</v>
      </c>
      <c r="V46" s="71">
        <f t="shared" si="21"/>
        <v>0</v>
      </c>
      <c r="W46" s="71">
        <f t="shared" si="21"/>
        <v>906.3</v>
      </c>
      <c r="X46" s="71">
        <f t="shared" si="21"/>
        <v>14.4</v>
      </c>
      <c r="Y46" s="71">
        <f t="shared" si="21"/>
        <v>891.9</v>
      </c>
      <c r="Z46" s="71">
        <f t="shared" si="21"/>
        <v>0</v>
      </c>
      <c r="AA46" s="71">
        <f t="shared" si="21"/>
        <v>0</v>
      </c>
      <c r="AB46" s="71">
        <f t="shared" si="21"/>
        <v>0</v>
      </c>
      <c r="AC46" s="71">
        <f t="shared" si="21"/>
        <v>0</v>
      </c>
      <c r="AD46" s="78"/>
    </row>
    <row r="47" spans="1:30">
      <c r="A47" s="67" t="s">
        <v>1656</v>
      </c>
    </row>
    <row r="48" spans="1:30">
      <c r="A48" s="68" t="s">
        <v>106</v>
      </c>
      <c r="B48" s="60"/>
      <c r="C48" s="60">
        <f>C49+C50+C51+C54</f>
        <v>990</v>
      </c>
    </row>
    <row r="49" spans="1:3">
      <c r="A49" s="68" t="s">
        <v>92</v>
      </c>
      <c r="B49" s="70">
        <v>1</v>
      </c>
      <c r="C49" s="78">
        <f>+C46</f>
        <v>990</v>
      </c>
    </row>
    <row r="50" spans="1:3">
      <c r="A50" s="68" t="s">
        <v>93</v>
      </c>
      <c r="B50" s="70">
        <v>2</v>
      </c>
      <c r="C50" s="78"/>
    </row>
    <row r="51" spans="1:3">
      <c r="A51" s="68" t="s">
        <v>94</v>
      </c>
      <c r="B51" s="70">
        <v>3</v>
      </c>
      <c r="C51" s="60">
        <f>C52+C53</f>
        <v>0</v>
      </c>
    </row>
    <row r="52" spans="1:3">
      <c r="A52" s="69" t="s">
        <v>96</v>
      </c>
      <c r="B52" s="70">
        <v>31</v>
      </c>
      <c r="C52" s="78"/>
    </row>
    <row r="53" spans="1:3">
      <c r="A53" s="69" t="s">
        <v>97</v>
      </c>
      <c r="B53" s="70">
        <v>32</v>
      </c>
      <c r="C53" s="78"/>
    </row>
    <row r="54" spans="1:3">
      <c r="A54" s="68" t="s">
        <v>95</v>
      </c>
      <c r="B54" s="70">
        <v>4</v>
      </c>
      <c r="C54" s="78"/>
    </row>
  </sheetData>
  <mergeCells count="2">
    <mergeCell ref="A3:A4"/>
    <mergeCell ref="B3:B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54"/>
  <sheetViews>
    <sheetView topLeftCell="A13" zoomScale="60" zoomScaleNormal="60" workbookViewId="0">
      <selection activeCell="J50" sqref="J50"/>
    </sheetView>
  </sheetViews>
  <sheetFormatPr defaultRowHeight="14.5"/>
  <cols>
    <col min="1" max="1" width="34.26953125" style="50" customWidth="1"/>
    <col min="2" max="2" width="7.7265625" style="50" customWidth="1"/>
    <col min="3" max="3" width="8" style="50" bestFit="1" customWidth="1"/>
    <col min="4" max="29" width="7.7265625" style="50" customWidth="1"/>
    <col min="30" max="30" width="33.26953125" style="50" customWidth="1"/>
    <col min="31" max="16384" width="8.7265625" style="50"/>
  </cols>
  <sheetData>
    <row r="1" spans="1:30" ht="18.5">
      <c r="A1" s="77" t="s">
        <v>1876</v>
      </c>
      <c r="B1" s="79"/>
    </row>
    <row r="2" spans="1:30">
      <c r="A2" s="73" t="s">
        <v>138</v>
      </c>
      <c r="B2" s="74"/>
      <c r="C2" s="75"/>
      <c r="D2" s="90" t="s">
        <v>303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5"/>
    </row>
    <row r="3" spans="1:30">
      <c r="A3" s="92" t="s">
        <v>300</v>
      </c>
      <c r="B3" s="94" t="s">
        <v>0</v>
      </c>
      <c r="C3" s="59"/>
      <c r="D3" s="61" t="s">
        <v>83</v>
      </c>
      <c r="E3" s="61" t="s">
        <v>130</v>
      </c>
      <c r="F3" s="61" t="s">
        <v>133</v>
      </c>
      <c r="G3" s="61" t="s">
        <v>131</v>
      </c>
      <c r="H3" s="61" t="s">
        <v>132</v>
      </c>
      <c r="I3" s="61" t="s">
        <v>134</v>
      </c>
      <c r="J3" s="61" t="s">
        <v>119</v>
      </c>
      <c r="K3" s="61" t="s">
        <v>120</v>
      </c>
      <c r="L3" s="61" t="s">
        <v>84</v>
      </c>
      <c r="M3" s="61" t="s">
        <v>85</v>
      </c>
      <c r="N3" s="61" t="s">
        <v>109</v>
      </c>
      <c r="O3" s="61" t="s">
        <v>112</v>
      </c>
      <c r="P3" s="61" t="s">
        <v>1300</v>
      </c>
      <c r="Q3" s="61" t="s">
        <v>1301</v>
      </c>
      <c r="R3" s="61" t="s">
        <v>117</v>
      </c>
      <c r="S3" s="61" t="s">
        <v>86</v>
      </c>
      <c r="T3" s="61" t="s">
        <v>121</v>
      </c>
      <c r="U3" s="61" t="s">
        <v>123</v>
      </c>
      <c r="V3" s="61" t="s">
        <v>125</v>
      </c>
      <c r="W3" s="61" t="s">
        <v>87</v>
      </c>
      <c r="X3" s="61" t="s">
        <v>107</v>
      </c>
      <c r="Y3" s="61" t="s">
        <v>108</v>
      </c>
      <c r="Z3" s="61" t="s">
        <v>88</v>
      </c>
      <c r="AA3" s="61" t="s">
        <v>89</v>
      </c>
      <c r="AB3" s="61" t="s">
        <v>90</v>
      </c>
      <c r="AC3" s="61" t="s">
        <v>91</v>
      </c>
    </row>
    <row r="4" spans="1:30" ht="122.25" customHeight="1">
      <c r="A4" s="93"/>
      <c r="B4" s="94"/>
      <c r="C4" s="58" t="s">
        <v>1</v>
      </c>
      <c r="D4" s="62" t="s">
        <v>74</v>
      </c>
      <c r="E4" s="66" t="s">
        <v>105</v>
      </c>
      <c r="F4" s="63" t="s">
        <v>129</v>
      </c>
      <c r="G4" s="63" t="s">
        <v>302</v>
      </c>
      <c r="H4" s="63" t="s">
        <v>128</v>
      </c>
      <c r="I4" s="63" t="s">
        <v>137</v>
      </c>
      <c r="J4" s="66" t="s">
        <v>104</v>
      </c>
      <c r="K4" s="66" t="s">
        <v>103</v>
      </c>
      <c r="L4" s="62" t="s">
        <v>75</v>
      </c>
      <c r="M4" s="62" t="s">
        <v>76</v>
      </c>
      <c r="N4" s="63" t="s">
        <v>114</v>
      </c>
      <c r="O4" s="63" t="s">
        <v>113</v>
      </c>
      <c r="P4" s="63" t="s">
        <v>1303</v>
      </c>
      <c r="Q4" s="63" t="s">
        <v>1302</v>
      </c>
      <c r="R4" s="63" t="s">
        <v>118</v>
      </c>
      <c r="S4" s="62" t="s">
        <v>77</v>
      </c>
      <c r="T4" s="63" t="s">
        <v>122</v>
      </c>
      <c r="U4" s="63" t="s">
        <v>124</v>
      </c>
      <c r="V4" s="63" t="s">
        <v>126</v>
      </c>
      <c r="W4" s="62" t="s">
        <v>78</v>
      </c>
      <c r="X4" s="63" t="s">
        <v>115</v>
      </c>
      <c r="Y4" s="63" t="s">
        <v>116</v>
      </c>
      <c r="Z4" s="62" t="s">
        <v>79</v>
      </c>
      <c r="AA4" s="62" t="s">
        <v>80</v>
      </c>
      <c r="AB4" s="62" t="s">
        <v>81</v>
      </c>
      <c r="AC4" s="62" t="s">
        <v>82</v>
      </c>
      <c r="AD4" s="72" t="s">
        <v>139</v>
      </c>
    </row>
    <row r="5" spans="1:30">
      <c r="A5" s="51" t="s">
        <v>2</v>
      </c>
      <c r="B5" s="52" t="s">
        <v>3</v>
      </c>
      <c r="C5" s="60">
        <f>D5+L5+M5+S5+W5+Z5+AA5+AB5+AC5</f>
        <v>641.44100000000003</v>
      </c>
      <c r="D5" s="60">
        <f>E5+J5+K5</f>
        <v>328.529</v>
      </c>
      <c r="E5" s="60">
        <f>SUM(F5:I5)</f>
        <v>327.94400000000002</v>
      </c>
      <c r="F5" s="60">
        <f>F6+F7+F8+F12</f>
        <v>146.59800000000001</v>
      </c>
      <c r="G5" s="60">
        <f t="shared" ref="G5:L5" si="0">G6+G7+G8+G12</f>
        <v>61.832000000000001</v>
      </c>
      <c r="H5" s="60">
        <f t="shared" si="0"/>
        <v>119.313</v>
      </c>
      <c r="I5" s="60">
        <f t="shared" si="0"/>
        <v>0.20100000000000001</v>
      </c>
      <c r="J5" s="60">
        <f t="shared" si="0"/>
        <v>0.58499999999999996</v>
      </c>
      <c r="K5" s="60">
        <f t="shared" si="0"/>
        <v>0</v>
      </c>
      <c r="L5" s="60">
        <f t="shared" si="0"/>
        <v>0</v>
      </c>
      <c r="M5" s="60">
        <f>N5+O5+P5+Q5+R5</f>
        <v>312.91199999999998</v>
      </c>
      <c r="N5" s="60">
        <f t="shared" ref="N5:R5" si="1">N6+N7+N8+N12</f>
        <v>9.3079999999999998</v>
      </c>
      <c r="O5" s="60">
        <f t="shared" si="1"/>
        <v>274.69799999999998</v>
      </c>
      <c r="P5" s="60">
        <f t="shared" si="1"/>
        <v>0</v>
      </c>
      <c r="Q5" s="60">
        <f t="shared" si="1"/>
        <v>28.905999999999999</v>
      </c>
      <c r="R5" s="60">
        <f t="shared" si="1"/>
        <v>0</v>
      </c>
      <c r="S5" s="60">
        <f>T5+U5+V5</f>
        <v>0</v>
      </c>
      <c r="T5" s="60">
        <f t="shared" ref="T5:V5" si="2">T6+T7+T8+T12</f>
        <v>0</v>
      </c>
      <c r="U5" s="60">
        <f t="shared" si="2"/>
        <v>0</v>
      </c>
      <c r="V5" s="60">
        <f t="shared" si="2"/>
        <v>0</v>
      </c>
      <c r="W5" s="60">
        <f>X5+Y5</f>
        <v>0</v>
      </c>
      <c r="X5" s="60">
        <f t="shared" ref="X5:AC5" si="3">X6+X7+X8+X12</f>
        <v>0</v>
      </c>
      <c r="Y5" s="60">
        <f t="shared" si="3"/>
        <v>0</v>
      </c>
      <c r="Z5" s="60">
        <f t="shared" si="3"/>
        <v>0</v>
      </c>
      <c r="AA5" s="60">
        <f t="shared" si="3"/>
        <v>0</v>
      </c>
      <c r="AB5" s="60">
        <f t="shared" si="3"/>
        <v>0</v>
      </c>
      <c r="AC5" s="60">
        <f t="shared" si="3"/>
        <v>0</v>
      </c>
      <c r="AD5" s="78"/>
    </row>
    <row r="6" spans="1:30">
      <c r="A6" s="53" t="s">
        <v>4</v>
      </c>
      <c r="B6" s="54" t="s">
        <v>5</v>
      </c>
      <c r="C6" s="60">
        <f t="shared" ref="C6:C46" si="4">D6+L6+M6+S6+W6+Z6+AA6+AB6+AC6</f>
        <v>0</v>
      </c>
      <c r="D6" s="60">
        <f t="shared" ref="D6:D45" si="5">E6+J6+K6</f>
        <v>0</v>
      </c>
      <c r="E6" s="60">
        <f>SUM(F6:I6)</f>
        <v>0</v>
      </c>
      <c r="F6" s="78"/>
      <c r="G6" s="78"/>
      <c r="H6" s="78"/>
      <c r="I6" s="78"/>
      <c r="J6" s="78"/>
      <c r="K6" s="78"/>
      <c r="L6" s="78"/>
      <c r="M6" s="60">
        <f t="shared" ref="M6:M46" si="6">N6+O6+P6+Q6+R6</f>
        <v>0</v>
      </c>
      <c r="N6" s="78"/>
      <c r="O6" s="78"/>
      <c r="P6" s="78"/>
      <c r="Q6" s="78"/>
      <c r="R6" s="78"/>
      <c r="S6" s="60">
        <f>T6+U6+V6</f>
        <v>0</v>
      </c>
      <c r="T6" s="78"/>
      <c r="U6" s="78"/>
      <c r="V6" s="78"/>
      <c r="W6" s="60">
        <f>X6+Y6</f>
        <v>0</v>
      </c>
      <c r="X6" s="78"/>
      <c r="Y6" s="78"/>
      <c r="Z6" s="78"/>
      <c r="AA6" s="78"/>
      <c r="AB6" s="78"/>
      <c r="AC6" s="78"/>
      <c r="AD6" s="78"/>
    </row>
    <row r="7" spans="1:30">
      <c r="A7" s="53" t="s">
        <v>6</v>
      </c>
      <c r="B7" s="54" t="s">
        <v>7</v>
      </c>
      <c r="C7" s="60">
        <f t="shared" si="4"/>
        <v>0</v>
      </c>
      <c r="D7" s="60">
        <f t="shared" si="5"/>
        <v>0</v>
      </c>
      <c r="E7" s="60">
        <f t="shared" ref="E7:E45" si="7">SUM(F7:I7)</f>
        <v>0</v>
      </c>
      <c r="F7" s="78"/>
      <c r="G7" s="78"/>
      <c r="H7" s="78"/>
      <c r="I7" s="78"/>
      <c r="J7" s="78"/>
      <c r="K7" s="78"/>
      <c r="L7" s="78"/>
      <c r="M7" s="60">
        <f t="shared" si="6"/>
        <v>0</v>
      </c>
      <c r="N7" s="78"/>
      <c r="O7" s="78"/>
      <c r="P7" s="78"/>
      <c r="Q7" s="78"/>
      <c r="R7" s="78"/>
      <c r="S7" s="60">
        <f t="shared" ref="S7:S45" si="8">T7+U7+V7</f>
        <v>0</v>
      </c>
      <c r="T7" s="78"/>
      <c r="U7" s="78"/>
      <c r="V7" s="78"/>
      <c r="W7" s="60">
        <f t="shared" ref="W7:W45" si="9">X7+Y7</f>
        <v>0</v>
      </c>
      <c r="X7" s="78"/>
      <c r="Y7" s="78"/>
      <c r="Z7" s="78"/>
      <c r="AA7" s="78"/>
      <c r="AB7" s="78"/>
      <c r="AC7" s="78"/>
      <c r="AD7" s="78"/>
    </row>
    <row r="8" spans="1:30">
      <c r="A8" s="53" t="s">
        <v>8</v>
      </c>
      <c r="B8" s="54" t="s">
        <v>9</v>
      </c>
      <c r="C8" s="60">
        <f t="shared" si="4"/>
        <v>641.44100000000003</v>
      </c>
      <c r="D8" s="60">
        <f t="shared" si="5"/>
        <v>328.529</v>
      </c>
      <c r="E8" s="60">
        <f t="shared" si="7"/>
        <v>327.94400000000002</v>
      </c>
      <c r="F8" s="60">
        <f>F9+F10+F11</f>
        <v>146.59800000000001</v>
      </c>
      <c r="G8" s="60">
        <f t="shared" ref="G8:L8" si="10">G9+G10+G11</f>
        <v>61.832000000000001</v>
      </c>
      <c r="H8" s="60">
        <f t="shared" si="10"/>
        <v>119.313</v>
      </c>
      <c r="I8" s="60">
        <f t="shared" si="10"/>
        <v>0.20100000000000001</v>
      </c>
      <c r="J8" s="60">
        <f t="shared" si="10"/>
        <v>0.58499999999999996</v>
      </c>
      <c r="K8" s="60">
        <f t="shared" si="10"/>
        <v>0</v>
      </c>
      <c r="L8" s="60">
        <f t="shared" si="10"/>
        <v>0</v>
      </c>
      <c r="M8" s="60">
        <f t="shared" si="6"/>
        <v>312.91199999999998</v>
      </c>
      <c r="N8" s="60">
        <f t="shared" ref="N8:R8" si="11">N9+N10+N11</f>
        <v>9.3079999999999998</v>
      </c>
      <c r="O8" s="60">
        <f t="shared" si="11"/>
        <v>274.69799999999998</v>
      </c>
      <c r="P8" s="60">
        <f t="shared" si="11"/>
        <v>0</v>
      </c>
      <c r="Q8" s="60">
        <f t="shared" si="11"/>
        <v>28.905999999999999</v>
      </c>
      <c r="R8" s="60">
        <f t="shared" si="11"/>
        <v>0</v>
      </c>
      <c r="S8" s="60">
        <f t="shared" si="8"/>
        <v>0</v>
      </c>
      <c r="T8" s="60">
        <f t="shared" ref="T8:V8" si="12">T9+T10+T11</f>
        <v>0</v>
      </c>
      <c r="U8" s="60">
        <f t="shared" si="12"/>
        <v>0</v>
      </c>
      <c r="V8" s="60">
        <f t="shared" si="12"/>
        <v>0</v>
      </c>
      <c r="W8" s="60">
        <f t="shared" si="9"/>
        <v>0</v>
      </c>
      <c r="X8" s="60">
        <f t="shared" ref="X8:AC8" si="13">X9+X10+X11</f>
        <v>0</v>
      </c>
      <c r="Y8" s="60">
        <f t="shared" si="13"/>
        <v>0</v>
      </c>
      <c r="Z8" s="60">
        <f t="shared" si="13"/>
        <v>0</v>
      </c>
      <c r="AA8" s="60">
        <f t="shared" si="13"/>
        <v>0</v>
      </c>
      <c r="AB8" s="60">
        <f t="shared" si="13"/>
        <v>0</v>
      </c>
      <c r="AC8" s="60">
        <f t="shared" si="13"/>
        <v>0</v>
      </c>
      <c r="AD8" s="78"/>
    </row>
    <row r="9" spans="1:30">
      <c r="A9" s="53" t="s">
        <v>127</v>
      </c>
      <c r="B9" s="54" t="s">
        <v>10</v>
      </c>
      <c r="C9" s="60">
        <f t="shared" si="4"/>
        <v>641.44100000000003</v>
      </c>
      <c r="D9" s="60">
        <f t="shared" si="5"/>
        <v>328.529</v>
      </c>
      <c r="E9" s="60">
        <f t="shared" si="7"/>
        <v>327.94400000000002</v>
      </c>
      <c r="F9" s="78">
        <f>146598/1000</f>
        <v>146.59800000000001</v>
      </c>
      <c r="G9" s="78">
        <f>61832/1000</f>
        <v>61.832000000000001</v>
      </c>
      <c r="H9" s="78">
        <f>119313/1000</f>
        <v>119.313</v>
      </c>
      <c r="I9" s="78">
        <f>201/1000</f>
        <v>0.20100000000000001</v>
      </c>
      <c r="J9" s="78">
        <f>585/1000</f>
        <v>0.58499999999999996</v>
      </c>
      <c r="K9" s="78"/>
      <c r="L9" s="78"/>
      <c r="M9" s="60">
        <f t="shared" si="6"/>
        <v>312.91199999999998</v>
      </c>
      <c r="N9" s="78">
        <f>9308/1000</f>
        <v>9.3079999999999998</v>
      </c>
      <c r="O9" s="78">
        <f>274698/1000</f>
        <v>274.69799999999998</v>
      </c>
      <c r="P9" s="78"/>
      <c r="Q9" s="78">
        <f>28906/1000</f>
        <v>28.905999999999999</v>
      </c>
      <c r="R9" s="78"/>
      <c r="S9" s="60">
        <f t="shared" si="8"/>
        <v>0</v>
      </c>
      <c r="T9" s="78"/>
      <c r="U9" s="78"/>
      <c r="V9" s="78"/>
      <c r="W9" s="60">
        <f t="shared" si="9"/>
        <v>0</v>
      </c>
      <c r="X9" s="60"/>
      <c r="Y9" s="60"/>
      <c r="Z9" s="78"/>
      <c r="AA9" s="78"/>
      <c r="AB9" s="78"/>
      <c r="AC9" s="78"/>
      <c r="AD9" s="78" t="s">
        <v>2085</v>
      </c>
    </row>
    <row r="10" spans="1:30">
      <c r="A10" s="53" t="s">
        <v>100</v>
      </c>
      <c r="B10" s="54" t="s">
        <v>11</v>
      </c>
      <c r="C10" s="60">
        <f t="shared" si="4"/>
        <v>0</v>
      </c>
      <c r="D10" s="60">
        <f t="shared" si="5"/>
        <v>0</v>
      </c>
      <c r="E10" s="60">
        <f t="shared" si="7"/>
        <v>0</v>
      </c>
      <c r="F10" s="78"/>
      <c r="G10" s="78"/>
      <c r="H10" s="78"/>
      <c r="I10" s="78"/>
      <c r="J10" s="78"/>
      <c r="K10" s="78"/>
      <c r="L10" s="78"/>
      <c r="M10" s="60">
        <f t="shared" si="6"/>
        <v>0</v>
      </c>
      <c r="N10" s="78"/>
      <c r="O10" s="78"/>
      <c r="P10" s="78"/>
      <c r="Q10" s="78"/>
      <c r="R10" s="78"/>
      <c r="S10" s="60">
        <f t="shared" si="8"/>
        <v>0</v>
      </c>
      <c r="T10" s="78"/>
      <c r="U10" s="78"/>
      <c r="V10" s="78"/>
      <c r="W10" s="60">
        <f t="shared" si="9"/>
        <v>0</v>
      </c>
      <c r="X10" s="60"/>
      <c r="Y10" s="60"/>
      <c r="Z10" s="78"/>
      <c r="AA10" s="78"/>
      <c r="AB10" s="78"/>
      <c r="AC10" s="78"/>
      <c r="AD10" s="78"/>
    </row>
    <row r="11" spans="1:30">
      <c r="A11" s="53" t="s">
        <v>101</v>
      </c>
      <c r="B11" s="54" t="s">
        <v>12</v>
      </c>
      <c r="C11" s="60">
        <f t="shared" si="4"/>
        <v>0</v>
      </c>
      <c r="D11" s="60">
        <f t="shared" si="5"/>
        <v>0</v>
      </c>
      <c r="E11" s="60">
        <f t="shared" si="7"/>
        <v>0</v>
      </c>
      <c r="F11" s="78"/>
      <c r="G11" s="78"/>
      <c r="H11" s="78"/>
      <c r="I11" s="78"/>
      <c r="J11" s="78"/>
      <c r="K11" s="78"/>
      <c r="L11" s="78"/>
      <c r="M11" s="60">
        <f t="shared" si="6"/>
        <v>0</v>
      </c>
      <c r="N11" s="78"/>
      <c r="O11" s="78"/>
      <c r="P11" s="78"/>
      <c r="Q11" s="78"/>
      <c r="R11" s="78"/>
      <c r="S11" s="60">
        <f t="shared" si="8"/>
        <v>0</v>
      </c>
      <c r="T11" s="78"/>
      <c r="U11" s="78"/>
      <c r="V11" s="78"/>
      <c r="W11" s="60">
        <f t="shared" si="9"/>
        <v>0</v>
      </c>
      <c r="X11" s="78"/>
      <c r="Y11" s="78"/>
      <c r="Z11" s="78"/>
      <c r="AA11" s="78"/>
      <c r="AB11" s="78"/>
      <c r="AC11" s="78"/>
      <c r="AD11" s="78"/>
    </row>
    <row r="12" spans="1:30">
      <c r="A12" s="53" t="s">
        <v>13</v>
      </c>
      <c r="B12" s="54" t="s">
        <v>14</v>
      </c>
      <c r="C12" s="60">
        <f t="shared" si="4"/>
        <v>0</v>
      </c>
      <c r="D12" s="60">
        <f t="shared" si="5"/>
        <v>0</v>
      </c>
      <c r="E12" s="60">
        <f t="shared" si="7"/>
        <v>0</v>
      </c>
      <c r="F12" s="78"/>
      <c r="G12" s="78"/>
      <c r="H12" s="78"/>
      <c r="I12" s="78"/>
      <c r="J12" s="78"/>
      <c r="K12" s="78"/>
      <c r="L12" s="78"/>
      <c r="M12" s="60">
        <f t="shared" si="6"/>
        <v>0</v>
      </c>
      <c r="N12" s="78"/>
      <c r="O12" s="78"/>
      <c r="P12" s="78"/>
      <c r="Q12" s="78"/>
      <c r="R12" s="78"/>
      <c r="S12" s="60">
        <f t="shared" si="8"/>
        <v>0</v>
      </c>
      <c r="T12" s="78"/>
      <c r="U12" s="78"/>
      <c r="V12" s="78"/>
      <c r="W12" s="60">
        <f t="shared" si="9"/>
        <v>0</v>
      </c>
      <c r="X12" s="60"/>
      <c r="Y12" s="60"/>
      <c r="Z12" s="78"/>
      <c r="AA12" s="78"/>
      <c r="AB12" s="78"/>
      <c r="AC12" s="78"/>
      <c r="AD12" s="78"/>
    </row>
    <row r="13" spans="1:30">
      <c r="A13" s="51" t="s">
        <v>15</v>
      </c>
      <c r="B13" s="52" t="s">
        <v>16</v>
      </c>
      <c r="C13" s="60">
        <f t="shared" si="4"/>
        <v>0</v>
      </c>
      <c r="D13" s="60">
        <f t="shared" si="5"/>
        <v>0</v>
      </c>
      <c r="E13" s="60">
        <f t="shared" si="7"/>
        <v>0</v>
      </c>
      <c r="F13" s="60">
        <f>F14+F15+F16+F17</f>
        <v>0</v>
      </c>
      <c r="G13" s="60">
        <f t="shared" ref="G13:AC13" si="14">G14+G15+G16+G17</f>
        <v>0</v>
      </c>
      <c r="H13" s="60">
        <f t="shared" si="14"/>
        <v>0</v>
      </c>
      <c r="I13" s="60">
        <f t="shared" si="14"/>
        <v>0</v>
      </c>
      <c r="J13" s="60">
        <f t="shared" si="14"/>
        <v>0</v>
      </c>
      <c r="K13" s="60">
        <f t="shared" si="14"/>
        <v>0</v>
      </c>
      <c r="L13" s="60">
        <f t="shared" si="14"/>
        <v>0</v>
      </c>
      <c r="M13" s="60">
        <f t="shared" si="6"/>
        <v>0</v>
      </c>
      <c r="N13" s="60">
        <f t="shared" si="14"/>
        <v>0</v>
      </c>
      <c r="O13" s="60">
        <f t="shared" si="14"/>
        <v>0</v>
      </c>
      <c r="P13" s="60">
        <f t="shared" si="14"/>
        <v>0</v>
      </c>
      <c r="Q13" s="60">
        <f t="shared" si="14"/>
        <v>0</v>
      </c>
      <c r="R13" s="60">
        <f t="shared" si="14"/>
        <v>0</v>
      </c>
      <c r="S13" s="60">
        <f t="shared" si="8"/>
        <v>0</v>
      </c>
      <c r="T13" s="60">
        <f t="shared" si="14"/>
        <v>0</v>
      </c>
      <c r="U13" s="60">
        <f t="shared" si="14"/>
        <v>0</v>
      </c>
      <c r="V13" s="60">
        <f t="shared" si="14"/>
        <v>0</v>
      </c>
      <c r="W13" s="60">
        <f t="shared" si="9"/>
        <v>0</v>
      </c>
      <c r="X13" s="60">
        <f t="shared" si="14"/>
        <v>0</v>
      </c>
      <c r="Y13" s="60">
        <f t="shared" si="14"/>
        <v>0</v>
      </c>
      <c r="Z13" s="60">
        <f t="shared" si="14"/>
        <v>0</v>
      </c>
      <c r="AA13" s="60">
        <f t="shared" si="14"/>
        <v>0</v>
      </c>
      <c r="AB13" s="60">
        <f t="shared" si="14"/>
        <v>0</v>
      </c>
      <c r="AC13" s="60">
        <f t="shared" si="14"/>
        <v>0</v>
      </c>
      <c r="AD13" s="78"/>
    </row>
    <row r="14" spans="1:30">
      <c r="A14" s="53" t="s">
        <v>17</v>
      </c>
      <c r="B14" s="54" t="s">
        <v>18</v>
      </c>
      <c r="C14" s="60">
        <f t="shared" si="4"/>
        <v>0</v>
      </c>
      <c r="D14" s="60">
        <f t="shared" si="5"/>
        <v>0</v>
      </c>
      <c r="E14" s="60">
        <f t="shared" si="7"/>
        <v>0</v>
      </c>
      <c r="F14" s="78"/>
      <c r="G14" s="78"/>
      <c r="H14" s="78"/>
      <c r="I14" s="78"/>
      <c r="J14" s="78"/>
      <c r="K14" s="78"/>
      <c r="L14" s="78"/>
      <c r="M14" s="60">
        <f t="shared" si="6"/>
        <v>0</v>
      </c>
      <c r="N14" s="78"/>
      <c r="O14" s="78"/>
      <c r="P14" s="78"/>
      <c r="Q14" s="78"/>
      <c r="R14" s="78"/>
      <c r="S14" s="60">
        <f t="shared" si="8"/>
        <v>0</v>
      </c>
      <c r="T14" s="78"/>
      <c r="U14" s="78"/>
      <c r="V14" s="78"/>
      <c r="W14" s="60">
        <f t="shared" si="9"/>
        <v>0</v>
      </c>
      <c r="X14" s="78"/>
      <c r="Y14" s="78"/>
      <c r="Z14" s="78"/>
      <c r="AA14" s="78"/>
      <c r="AB14" s="78"/>
      <c r="AC14" s="78"/>
      <c r="AD14" s="78"/>
    </row>
    <row r="15" spans="1:30">
      <c r="A15" s="53" t="s">
        <v>19</v>
      </c>
      <c r="B15" s="54" t="s">
        <v>20</v>
      </c>
      <c r="C15" s="60">
        <f t="shared" si="4"/>
        <v>0</v>
      </c>
      <c r="D15" s="60">
        <f t="shared" si="5"/>
        <v>0</v>
      </c>
      <c r="E15" s="60">
        <f t="shared" si="7"/>
        <v>0</v>
      </c>
      <c r="F15" s="78"/>
      <c r="G15" s="78"/>
      <c r="H15" s="78"/>
      <c r="I15" s="78"/>
      <c r="J15" s="78"/>
      <c r="K15" s="78"/>
      <c r="L15" s="78"/>
      <c r="M15" s="60">
        <f t="shared" si="6"/>
        <v>0</v>
      </c>
      <c r="N15" s="78"/>
      <c r="O15" s="78"/>
      <c r="P15" s="78"/>
      <c r="Q15" s="78"/>
      <c r="R15" s="78"/>
      <c r="S15" s="60">
        <f t="shared" si="8"/>
        <v>0</v>
      </c>
      <c r="T15" s="78"/>
      <c r="U15" s="78"/>
      <c r="V15" s="78"/>
      <c r="W15" s="60">
        <f t="shared" si="9"/>
        <v>0</v>
      </c>
      <c r="X15" s="78"/>
      <c r="Y15" s="78"/>
      <c r="Z15" s="78"/>
      <c r="AA15" s="78"/>
      <c r="AB15" s="78"/>
      <c r="AC15" s="78"/>
      <c r="AD15" s="78"/>
    </row>
    <row r="16" spans="1:30">
      <c r="A16" s="53" t="s">
        <v>21</v>
      </c>
      <c r="B16" s="54" t="s">
        <v>22</v>
      </c>
      <c r="C16" s="60">
        <f t="shared" si="4"/>
        <v>0</v>
      </c>
      <c r="D16" s="60">
        <f t="shared" si="5"/>
        <v>0</v>
      </c>
      <c r="E16" s="60">
        <f t="shared" si="7"/>
        <v>0</v>
      </c>
      <c r="F16" s="78"/>
      <c r="G16" s="78"/>
      <c r="H16" s="78"/>
      <c r="I16" s="78"/>
      <c r="J16" s="78"/>
      <c r="K16" s="78"/>
      <c r="L16" s="78"/>
      <c r="M16" s="60">
        <f t="shared" si="6"/>
        <v>0</v>
      </c>
      <c r="N16" s="78"/>
      <c r="O16" s="78"/>
      <c r="P16" s="78"/>
      <c r="Q16" s="78"/>
      <c r="R16" s="78"/>
      <c r="S16" s="60">
        <f t="shared" si="8"/>
        <v>0</v>
      </c>
      <c r="T16" s="78"/>
      <c r="U16" s="78"/>
      <c r="V16" s="78"/>
      <c r="W16" s="60">
        <f t="shared" si="9"/>
        <v>0</v>
      </c>
      <c r="X16" s="78"/>
      <c r="Y16" s="78"/>
      <c r="Z16" s="78"/>
      <c r="AA16" s="78"/>
      <c r="AB16" s="78"/>
      <c r="AC16" s="78"/>
      <c r="AD16" s="78"/>
    </row>
    <row r="17" spans="1:30">
      <c r="A17" s="53" t="s">
        <v>23</v>
      </c>
      <c r="B17" s="54" t="s">
        <v>24</v>
      </c>
      <c r="C17" s="60">
        <f t="shared" si="4"/>
        <v>0</v>
      </c>
      <c r="D17" s="60">
        <f t="shared" si="5"/>
        <v>0</v>
      </c>
      <c r="E17" s="60">
        <f t="shared" si="7"/>
        <v>0</v>
      </c>
      <c r="F17" s="78"/>
      <c r="G17" s="78"/>
      <c r="H17" s="78"/>
      <c r="I17" s="78"/>
      <c r="J17" s="78"/>
      <c r="K17" s="78"/>
      <c r="L17" s="78"/>
      <c r="M17" s="60">
        <f t="shared" si="6"/>
        <v>0</v>
      </c>
      <c r="N17" s="78"/>
      <c r="O17" s="78"/>
      <c r="P17" s="78"/>
      <c r="Q17" s="78"/>
      <c r="R17" s="78"/>
      <c r="S17" s="60">
        <f t="shared" si="8"/>
        <v>0</v>
      </c>
      <c r="T17" s="78"/>
      <c r="U17" s="78"/>
      <c r="V17" s="78"/>
      <c r="W17" s="60">
        <f t="shared" si="9"/>
        <v>0</v>
      </c>
      <c r="X17" s="78"/>
      <c r="Y17" s="78"/>
      <c r="Z17" s="78"/>
      <c r="AA17" s="78"/>
      <c r="AB17" s="78"/>
      <c r="AC17" s="78"/>
      <c r="AD17" s="78"/>
    </row>
    <row r="18" spans="1:30">
      <c r="A18" s="51" t="s">
        <v>25</v>
      </c>
      <c r="B18" s="52" t="s">
        <v>26</v>
      </c>
      <c r="C18" s="60">
        <f t="shared" si="4"/>
        <v>0</v>
      </c>
      <c r="D18" s="60">
        <f t="shared" si="5"/>
        <v>0</v>
      </c>
      <c r="E18" s="60">
        <f t="shared" si="7"/>
        <v>0</v>
      </c>
      <c r="F18" s="60">
        <f>F19+F20+F21+F22</f>
        <v>0</v>
      </c>
      <c r="G18" s="60">
        <f t="shared" ref="G18:AC18" si="15">G19+G20+G21+G22</f>
        <v>0</v>
      </c>
      <c r="H18" s="60">
        <f t="shared" si="15"/>
        <v>0</v>
      </c>
      <c r="I18" s="60">
        <f t="shared" si="15"/>
        <v>0</v>
      </c>
      <c r="J18" s="60">
        <f t="shared" si="15"/>
        <v>0</v>
      </c>
      <c r="K18" s="60">
        <f t="shared" si="15"/>
        <v>0</v>
      </c>
      <c r="L18" s="60">
        <f t="shared" si="15"/>
        <v>0</v>
      </c>
      <c r="M18" s="60">
        <f t="shared" si="6"/>
        <v>0</v>
      </c>
      <c r="N18" s="60">
        <f t="shared" si="15"/>
        <v>0</v>
      </c>
      <c r="O18" s="60">
        <f t="shared" si="15"/>
        <v>0</v>
      </c>
      <c r="P18" s="60">
        <f t="shared" si="15"/>
        <v>0</v>
      </c>
      <c r="Q18" s="60">
        <f t="shared" si="15"/>
        <v>0</v>
      </c>
      <c r="R18" s="60">
        <f t="shared" si="15"/>
        <v>0</v>
      </c>
      <c r="S18" s="60">
        <f t="shared" si="8"/>
        <v>0</v>
      </c>
      <c r="T18" s="60">
        <f t="shared" si="15"/>
        <v>0</v>
      </c>
      <c r="U18" s="60">
        <f t="shared" si="15"/>
        <v>0</v>
      </c>
      <c r="V18" s="60">
        <f t="shared" si="15"/>
        <v>0</v>
      </c>
      <c r="W18" s="60">
        <f t="shared" si="9"/>
        <v>0</v>
      </c>
      <c r="X18" s="60">
        <f t="shared" si="15"/>
        <v>0</v>
      </c>
      <c r="Y18" s="60">
        <f t="shared" si="15"/>
        <v>0</v>
      </c>
      <c r="Z18" s="60">
        <f t="shared" si="15"/>
        <v>0</v>
      </c>
      <c r="AA18" s="60">
        <f t="shared" si="15"/>
        <v>0</v>
      </c>
      <c r="AB18" s="60">
        <f t="shared" si="15"/>
        <v>0</v>
      </c>
      <c r="AC18" s="60">
        <f t="shared" si="15"/>
        <v>0</v>
      </c>
      <c r="AD18" s="78"/>
    </row>
    <row r="19" spans="1:30">
      <c r="A19" s="53" t="s">
        <v>27</v>
      </c>
      <c r="B19" s="54" t="s">
        <v>28</v>
      </c>
      <c r="C19" s="60">
        <f t="shared" si="4"/>
        <v>0</v>
      </c>
      <c r="D19" s="60">
        <f t="shared" si="5"/>
        <v>0</v>
      </c>
      <c r="E19" s="60">
        <f t="shared" si="7"/>
        <v>0</v>
      </c>
      <c r="F19" s="78"/>
      <c r="G19" s="78"/>
      <c r="H19" s="78"/>
      <c r="I19" s="78"/>
      <c r="J19" s="78"/>
      <c r="K19" s="78"/>
      <c r="L19" s="78"/>
      <c r="M19" s="60">
        <f t="shared" si="6"/>
        <v>0</v>
      </c>
      <c r="N19" s="78"/>
      <c r="O19" s="78"/>
      <c r="P19" s="78"/>
      <c r="Q19" s="78"/>
      <c r="R19" s="78"/>
      <c r="S19" s="60">
        <f t="shared" si="8"/>
        <v>0</v>
      </c>
      <c r="T19" s="78"/>
      <c r="U19" s="78"/>
      <c r="V19" s="78"/>
      <c r="W19" s="60">
        <f t="shared" si="9"/>
        <v>0</v>
      </c>
      <c r="X19" s="78"/>
      <c r="Y19" s="78"/>
      <c r="Z19" s="78"/>
      <c r="AA19" s="78"/>
      <c r="AB19" s="78"/>
      <c r="AC19" s="78"/>
      <c r="AD19" s="78"/>
    </row>
    <row r="20" spans="1:30">
      <c r="A20" s="53" t="s">
        <v>29</v>
      </c>
      <c r="B20" s="54" t="s">
        <v>30</v>
      </c>
      <c r="C20" s="60">
        <f t="shared" si="4"/>
        <v>0</v>
      </c>
      <c r="D20" s="60">
        <f t="shared" si="5"/>
        <v>0</v>
      </c>
      <c r="E20" s="60">
        <f t="shared" si="7"/>
        <v>0</v>
      </c>
      <c r="F20" s="78"/>
      <c r="G20" s="78"/>
      <c r="H20" s="78"/>
      <c r="I20" s="78"/>
      <c r="J20" s="78"/>
      <c r="K20" s="78"/>
      <c r="L20" s="78"/>
      <c r="M20" s="60">
        <f t="shared" si="6"/>
        <v>0</v>
      </c>
      <c r="N20" s="78"/>
      <c r="O20" s="78"/>
      <c r="P20" s="78"/>
      <c r="Q20" s="78"/>
      <c r="R20" s="78"/>
      <c r="S20" s="60">
        <f t="shared" si="8"/>
        <v>0</v>
      </c>
      <c r="T20" s="78"/>
      <c r="U20" s="78"/>
      <c r="V20" s="78"/>
      <c r="W20" s="60">
        <f t="shared" si="9"/>
        <v>0</v>
      </c>
      <c r="X20" s="78"/>
      <c r="Y20" s="78"/>
      <c r="Z20" s="78"/>
      <c r="AA20" s="78"/>
      <c r="AB20" s="78"/>
      <c r="AC20" s="78"/>
      <c r="AD20" s="78"/>
    </row>
    <row r="21" spans="1:30">
      <c r="A21" s="53" t="s">
        <v>31</v>
      </c>
      <c r="B21" s="54" t="s">
        <v>32</v>
      </c>
      <c r="C21" s="60">
        <f t="shared" si="4"/>
        <v>0</v>
      </c>
      <c r="D21" s="60">
        <f t="shared" si="5"/>
        <v>0</v>
      </c>
      <c r="E21" s="60">
        <f t="shared" si="7"/>
        <v>0</v>
      </c>
      <c r="F21" s="78"/>
      <c r="G21" s="78"/>
      <c r="H21" s="78"/>
      <c r="I21" s="78"/>
      <c r="J21" s="78"/>
      <c r="K21" s="78"/>
      <c r="L21" s="78"/>
      <c r="M21" s="60">
        <f t="shared" si="6"/>
        <v>0</v>
      </c>
      <c r="N21" s="78"/>
      <c r="O21" s="78"/>
      <c r="P21" s="78"/>
      <c r="Q21" s="78"/>
      <c r="R21" s="78"/>
      <c r="S21" s="60">
        <f t="shared" si="8"/>
        <v>0</v>
      </c>
      <c r="T21" s="78"/>
      <c r="U21" s="78"/>
      <c r="V21" s="78"/>
      <c r="W21" s="60">
        <f t="shared" si="9"/>
        <v>0</v>
      </c>
      <c r="X21" s="78"/>
      <c r="Y21" s="78"/>
      <c r="Z21" s="78"/>
      <c r="AA21" s="78"/>
      <c r="AB21" s="78"/>
      <c r="AC21" s="78"/>
      <c r="AD21" s="78"/>
    </row>
    <row r="22" spans="1:30">
      <c r="A22" s="55" t="s">
        <v>33</v>
      </c>
      <c r="B22" s="56" t="s">
        <v>34</v>
      </c>
      <c r="C22" s="60">
        <f t="shared" si="4"/>
        <v>0</v>
      </c>
      <c r="D22" s="60">
        <f t="shared" si="5"/>
        <v>0</v>
      </c>
      <c r="E22" s="60">
        <f t="shared" si="7"/>
        <v>0</v>
      </c>
      <c r="F22" s="78"/>
      <c r="G22" s="78"/>
      <c r="H22" s="78"/>
      <c r="I22" s="78"/>
      <c r="J22" s="78"/>
      <c r="K22" s="78"/>
      <c r="L22" s="78"/>
      <c r="M22" s="60">
        <f t="shared" si="6"/>
        <v>0</v>
      </c>
      <c r="N22" s="78"/>
      <c r="O22" s="78"/>
      <c r="P22" s="78"/>
      <c r="Q22" s="78"/>
      <c r="R22" s="78"/>
      <c r="S22" s="60">
        <f t="shared" si="8"/>
        <v>0</v>
      </c>
      <c r="T22" s="78"/>
      <c r="U22" s="78"/>
      <c r="V22" s="78"/>
      <c r="W22" s="60">
        <f t="shared" si="9"/>
        <v>0</v>
      </c>
      <c r="X22" s="78"/>
      <c r="Y22" s="78"/>
      <c r="Z22" s="78"/>
      <c r="AA22" s="78"/>
      <c r="AB22" s="78"/>
      <c r="AC22" s="78"/>
      <c r="AD22" s="78"/>
    </row>
    <row r="23" spans="1:30">
      <c r="A23" s="51" t="s">
        <v>35</v>
      </c>
      <c r="B23" s="52" t="s">
        <v>36</v>
      </c>
      <c r="C23" s="60">
        <f t="shared" si="4"/>
        <v>0</v>
      </c>
      <c r="D23" s="60">
        <f t="shared" si="5"/>
        <v>0</v>
      </c>
      <c r="E23" s="60">
        <f t="shared" si="7"/>
        <v>0</v>
      </c>
      <c r="F23" s="60">
        <f>F24+F25+F26</f>
        <v>0</v>
      </c>
      <c r="G23" s="60">
        <f t="shared" ref="G23:AC23" si="16">G24+G25+G26</f>
        <v>0</v>
      </c>
      <c r="H23" s="60">
        <f t="shared" si="16"/>
        <v>0</v>
      </c>
      <c r="I23" s="60">
        <f t="shared" si="16"/>
        <v>0</v>
      </c>
      <c r="J23" s="60">
        <f t="shared" si="16"/>
        <v>0</v>
      </c>
      <c r="K23" s="60">
        <f t="shared" si="16"/>
        <v>0</v>
      </c>
      <c r="L23" s="60">
        <f t="shared" si="16"/>
        <v>0</v>
      </c>
      <c r="M23" s="60">
        <f t="shared" si="6"/>
        <v>0</v>
      </c>
      <c r="N23" s="60">
        <f t="shared" si="16"/>
        <v>0</v>
      </c>
      <c r="O23" s="60">
        <f t="shared" si="16"/>
        <v>0</v>
      </c>
      <c r="P23" s="60">
        <f t="shared" si="16"/>
        <v>0</v>
      </c>
      <c r="Q23" s="60">
        <f t="shared" si="16"/>
        <v>0</v>
      </c>
      <c r="R23" s="60">
        <f t="shared" si="16"/>
        <v>0</v>
      </c>
      <c r="S23" s="60">
        <f t="shared" si="8"/>
        <v>0</v>
      </c>
      <c r="T23" s="60">
        <f t="shared" si="16"/>
        <v>0</v>
      </c>
      <c r="U23" s="60">
        <f t="shared" si="16"/>
        <v>0</v>
      </c>
      <c r="V23" s="60">
        <f t="shared" si="16"/>
        <v>0</v>
      </c>
      <c r="W23" s="60">
        <f t="shared" si="9"/>
        <v>0</v>
      </c>
      <c r="X23" s="60">
        <f t="shared" si="16"/>
        <v>0</v>
      </c>
      <c r="Y23" s="60">
        <f t="shared" si="16"/>
        <v>0</v>
      </c>
      <c r="Z23" s="60">
        <f t="shared" si="16"/>
        <v>0</v>
      </c>
      <c r="AA23" s="60">
        <f t="shared" si="16"/>
        <v>0</v>
      </c>
      <c r="AB23" s="60">
        <f t="shared" si="16"/>
        <v>0</v>
      </c>
      <c r="AC23" s="60">
        <f t="shared" si="16"/>
        <v>0</v>
      </c>
      <c r="AD23" s="78"/>
    </row>
    <row r="24" spans="1:30">
      <c r="A24" s="53" t="s">
        <v>37</v>
      </c>
      <c r="B24" s="54" t="s">
        <v>38</v>
      </c>
      <c r="C24" s="60">
        <f t="shared" si="4"/>
        <v>0</v>
      </c>
      <c r="D24" s="60">
        <f t="shared" si="5"/>
        <v>0</v>
      </c>
      <c r="E24" s="60">
        <f t="shared" si="7"/>
        <v>0</v>
      </c>
      <c r="F24" s="78"/>
      <c r="G24" s="78"/>
      <c r="H24" s="78"/>
      <c r="I24" s="78"/>
      <c r="J24" s="78"/>
      <c r="K24" s="78"/>
      <c r="L24" s="78"/>
      <c r="M24" s="60">
        <f t="shared" si="6"/>
        <v>0</v>
      </c>
      <c r="N24" s="78"/>
      <c r="O24" s="78"/>
      <c r="P24" s="78"/>
      <c r="Q24" s="78"/>
      <c r="R24" s="78"/>
      <c r="S24" s="60">
        <f t="shared" si="8"/>
        <v>0</v>
      </c>
      <c r="T24" s="78"/>
      <c r="U24" s="78"/>
      <c r="V24" s="78"/>
      <c r="W24" s="60">
        <f t="shared" si="9"/>
        <v>0</v>
      </c>
      <c r="X24" s="78"/>
      <c r="Y24" s="78"/>
      <c r="Z24" s="78"/>
      <c r="AA24" s="78"/>
      <c r="AB24" s="78"/>
      <c r="AC24" s="78"/>
      <c r="AD24" s="78"/>
    </row>
    <row r="25" spans="1:30">
      <c r="A25" s="53" t="s">
        <v>39</v>
      </c>
      <c r="B25" s="54" t="s">
        <v>40</v>
      </c>
      <c r="C25" s="60">
        <f t="shared" si="4"/>
        <v>0</v>
      </c>
      <c r="D25" s="60">
        <f t="shared" si="5"/>
        <v>0</v>
      </c>
      <c r="E25" s="60">
        <f t="shared" si="7"/>
        <v>0</v>
      </c>
      <c r="F25" s="78"/>
      <c r="G25" s="78"/>
      <c r="H25" s="78"/>
      <c r="I25" s="78"/>
      <c r="J25" s="78"/>
      <c r="K25" s="78"/>
      <c r="L25" s="78"/>
      <c r="M25" s="60">
        <f t="shared" si="6"/>
        <v>0</v>
      </c>
      <c r="N25" s="78"/>
      <c r="O25" s="78"/>
      <c r="P25" s="78"/>
      <c r="Q25" s="78"/>
      <c r="R25" s="78"/>
      <c r="S25" s="60">
        <f t="shared" si="8"/>
        <v>0</v>
      </c>
      <c r="T25" s="78"/>
      <c r="U25" s="78"/>
      <c r="V25" s="78"/>
      <c r="W25" s="60">
        <f t="shared" si="9"/>
        <v>0</v>
      </c>
      <c r="X25" s="78"/>
      <c r="Y25" s="78"/>
      <c r="Z25" s="78"/>
      <c r="AA25" s="78"/>
      <c r="AB25" s="78"/>
      <c r="AC25" s="78"/>
      <c r="AD25" s="78"/>
    </row>
    <row r="26" spans="1:30" ht="15" customHeight="1">
      <c r="A26" s="53" t="s">
        <v>41</v>
      </c>
      <c r="B26" s="54" t="s">
        <v>42</v>
      </c>
      <c r="C26" s="60">
        <f t="shared" si="4"/>
        <v>0</v>
      </c>
      <c r="D26" s="60">
        <f t="shared" si="5"/>
        <v>0</v>
      </c>
      <c r="E26" s="60">
        <f t="shared" si="7"/>
        <v>0</v>
      </c>
      <c r="F26" s="78"/>
      <c r="G26" s="78"/>
      <c r="H26" s="78"/>
      <c r="I26" s="78"/>
      <c r="J26" s="78"/>
      <c r="K26" s="78"/>
      <c r="L26" s="78"/>
      <c r="M26" s="60">
        <f t="shared" si="6"/>
        <v>0</v>
      </c>
      <c r="N26" s="78"/>
      <c r="O26" s="78"/>
      <c r="P26" s="78"/>
      <c r="Q26" s="78"/>
      <c r="R26" s="78"/>
      <c r="S26" s="60">
        <f t="shared" si="8"/>
        <v>0</v>
      </c>
      <c r="T26" s="78"/>
      <c r="U26" s="78"/>
      <c r="V26" s="78"/>
      <c r="W26" s="60">
        <f t="shared" si="9"/>
        <v>0</v>
      </c>
      <c r="X26" s="78"/>
      <c r="Y26" s="78"/>
      <c r="Z26" s="78"/>
      <c r="AA26" s="78"/>
      <c r="AB26" s="78"/>
      <c r="AC26" s="78"/>
      <c r="AD26" s="78"/>
    </row>
    <row r="27" spans="1:30" ht="26.5">
      <c r="A27" s="51" t="s">
        <v>43</v>
      </c>
      <c r="B27" s="52" t="s">
        <v>44</v>
      </c>
      <c r="C27" s="60">
        <f t="shared" si="4"/>
        <v>27.149000000000001</v>
      </c>
      <c r="D27" s="60">
        <f t="shared" si="5"/>
        <v>0</v>
      </c>
      <c r="E27" s="60">
        <f t="shared" si="7"/>
        <v>0</v>
      </c>
      <c r="F27" s="60">
        <f>F28+F32</f>
        <v>0</v>
      </c>
      <c r="G27" s="60">
        <f t="shared" ref="G27:AC27" si="17">G28+G32</f>
        <v>0</v>
      </c>
      <c r="H27" s="60">
        <f t="shared" si="17"/>
        <v>0</v>
      </c>
      <c r="I27" s="60">
        <f t="shared" si="17"/>
        <v>0</v>
      </c>
      <c r="J27" s="60">
        <f t="shared" si="17"/>
        <v>0</v>
      </c>
      <c r="K27" s="60">
        <f t="shared" si="17"/>
        <v>0</v>
      </c>
      <c r="L27" s="60">
        <f t="shared" si="17"/>
        <v>0</v>
      </c>
      <c r="M27" s="60">
        <f t="shared" si="6"/>
        <v>0</v>
      </c>
      <c r="N27" s="60">
        <f t="shared" si="17"/>
        <v>0</v>
      </c>
      <c r="O27" s="60">
        <f t="shared" si="17"/>
        <v>0</v>
      </c>
      <c r="P27" s="60">
        <f t="shared" si="17"/>
        <v>0</v>
      </c>
      <c r="Q27" s="60">
        <f t="shared" si="17"/>
        <v>0</v>
      </c>
      <c r="R27" s="60">
        <f t="shared" si="17"/>
        <v>0</v>
      </c>
      <c r="S27" s="60">
        <f t="shared" si="8"/>
        <v>0</v>
      </c>
      <c r="T27" s="60">
        <f t="shared" si="17"/>
        <v>0</v>
      </c>
      <c r="U27" s="60">
        <f t="shared" si="17"/>
        <v>0</v>
      </c>
      <c r="V27" s="60">
        <f t="shared" si="17"/>
        <v>0</v>
      </c>
      <c r="W27" s="60">
        <f t="shared" si="9"/>
        <v>27.149000000000001</v>
      </c>
      <c r="X27" s="60">
        <f t="shared" si="17"/>
        <v>0</v>
      </c>
      <c r="Y27" s="60">
        <f t="shared" si="17"/>
        <v>27.149000000000001</v>
      </c>
      <c r="Z27" s="60">
        <f t="shared" si="17"/>
        <v>0</v>
      </c>
      <c r="AA27" s="60">
        <f t="shared" si="17"/>
        <v>0</v>
      </c>
      <c r="AB27" s="60">
        <f t="shared" si="17"/>
        <v>0</v>
      </c>
      <c r="AC27" s="60">
        <f t="shared" si="17"/>
        <v>0</v>
      </c>
      <c r="AD27" s="78"/>
    </row>
    <row r="28" spans="1:30" ht="26.5">
      <c r="A28" s="53" t="s">
        <v>45</v>
      </c>
      <c r="B28" s="54" t="s">
        <v>46</v>
      </c>
      <c r="C28" s="60">
        <f t="shared" si="4"/>
        <v>0</v>
      </c>
      <c r="D28" s="60">
        <f t="shared" si="5"/>
        <v>0</v>
      </c>
      <c r="E28" s="60">
        <f t="shared" si="7"/>
        <v>0</v>
      </c>
      <c r="F28" s="60">
        <f>F29+F30+F31</f>
        <v>0</v>
      </c>
      <c r="G28" s="60">
        <f t="shared" ref="G28:AC28" si="18">G29+G30+G31</f>
        <v>0</v>
      </c>
      <c r="H28" s="60">
        <f t="shared" si="18"/>
        <v>0</v>
      </c>
      <c r="I28" s="60">
        <f t="shared" si="18"/>
        <v>0</v>
      </c>
      <c r="J28" s="60">
        <f t="shared" si="18"/>
        <v>0</v>
      </c>
      <c r="K28" s="60">
        <f t="shared" si="18"/>
        <v>0</v>
      </c>
      <c r="L28" s="60">
        <f t="shared" si="18"/>
        <v>0</v>
      </c>
      <c r="M28" s="60">
        <f t="shared" si="6"/>
        <v>0</v>
      </c>
      <c r="N28" s="60">
        <f t="shared" si="18"/>
        <v>0</v>
      </c>
      <c r="O28" s="60">
        <f t="shared" si="18"/>
        <v>0</v>
      </c>
      <c r="P28" s="60">
        <f t="shared" si="18"/>
        <v>0</v>
      </c>
      <c r="Q28" s="60">
        <f t="shared" si="18"/>
        <v>0</v>
      </c>
      <c r="R28" s="60">
        <f t="shared" si="18"/>
        <v>0</v>
      </c>
      <c r="S28" s="60">
        <f t="shared" si="8"/>
        <v>0</v>
      </c>
      <c r="T28" s="60">
        <f t="shared" si="18"/>
        <v>0</v>
      </c>
      <c r="U28" s="60">
        <f t="shared" si="18"/>
        <v>0</v>
      </c>
      <c r="V28" s="60">
        <f t="shared" si="18"/>
        <v>0</v>
      </c>
      <c r="W28" s="60">
        <f t="shared" si="9"/>
        <v>0</v>
      </c>
      <c r="X28" s="60">
        <f t="shared" si="18"/>
        <v>0</v>
      </c>
      <c r="Y28" s="60">
        <f t="shared" si="18"/>
        <v>0</v>
      </c>
      <c r="Z28" s="60">
        <f t="shared" si="18"/>
        <v>0</v>
      </c>
      <c r="AA28" s="60">
        <f t="shared" si="18"/>
        <v>0</v>
      </c>
      <c r="AB28" s="60">
        <f t="shared" si="18"/>
        <v>0</v>
      </c>
      <c r="AC28" s="60">
        <f t="shared" si="18"/>
        <v>0</v>
      </c>
      <c r="AD28" s="78"/>
    </row>
    <row r="29" spans="1:30">
      <c r="A29" s="53" t="s">
        <v>47</v>
      </c>
      <c r="B29" s="54" t="s">
        <v>48</v>
      </c>
      <c r="C29" s="60">
        <f t="shared" si="4"/>
        <v>0</v>
      </c>
      <c r="D29" s="60">
        <f t="shared" si="5"/>
        <v>0</v>
      </c>
      <c r="E29" s="60">
        <f t="shared" si="7"/>
        <v>0</v>
      </c>
      <c r="F29" s="60"/>
      <c r="G29" s="60"/>
      <c r="H29" s="60"/>
      <c r="I29" s="60"/>
      <c r="J29" s="60"/>
      <c r="K29" s="60"/>
      <c r="L29" s="60"/>
      <c r="M29" s="60">
        <f t="shared" si="6"/>
        <v>0</v>
      </c>
      <c r="N29" s="60"/>
      <c r="O29" s="60"/>
      <c r="P29" s="60"/>
      <c r="Q29" s="60"/>
      <c r="R29" s="60"/>
      <c r="S29" s="60">
        <f t="shared" si="8"/>
        <v>0</v>
      </c>
      <c r="T29" s="60"/>
      <c r="U29" s="60"/>
      <c r="V29" s="60"/>
      <c r="W29" s="60">
        <f t="shared" si="9"/>
        <v>0</v>
      </c>
      <c r="X29" s="78"/>
      <c r="Y29" s="78"/>
      <c r="Z29" s="78"/>
      <c r="AA29" s="78"/>
      <c r="AB29" s="78"/>
      <c r="AC29" s="78"/>
      <c r="AD29" s="78"/>
    </row>
    <row r="30" spans="1:30">
      <c r="A30" s="53" t="s">
        <v>49</v>
      </c>
      <c r="B30" s="54" t="s">
        <v>50</v>
      </c>
      <c r="C30" s="60">
        <f t="shared" si="4"/>
        <v>0</v>
      </c>
      <c r="D30" s="60">
        <f t="shared" si="5"/>
        <v>0</v>
      </c>
      <c r="E30" s="60">
        <f t="shared" si="7"/>
        <v>0</v>
      </c>
      <c r="F30" s="60"/>
      <c r="G30" s="60"/>
      <c r="H30" s="60"/>
      <c r="I30" s="60"/>
      <c r="J30" s="60"/>
      <c r="K30" s="60"/>
      <c r="L30" s="60"/>
      <c r="M30" s="60">
        <f t="shared" si="6"/>
        <v>0</v>
      </c>
      <c r="N30" s="60"/>
      <c r="O30" s="60"/>
      <c r="P30" s="60"/>
      <c r="Q30" s="60"/>
      <c r="R30" s="60"/>
      <c r="S30" s="60">
        <f t="shared" si="8"/>
        <v>0</v>
      </c>
      <c r="T30" s="60"/>
      <c r="U30" s="60"/>
      <c r="V30" s="60"/>
      <c r="W30" s="60">
        <f t="shared" si="9"/>
        <v>0</v>
      </c>
      <c r="X30" s="78"/>
      <c r="Y30" s="78"/>
      <c r="Z30" s="78"/>
      <c r="AA30" s="78"/>
      <c r="AB30" s="78"/>
      <c r="AC30" s="78"/>
      <c r="AD30" s="78"/>
    </row>
    <row r="31" spans="1:30" ht="39.5">
      <c r="A31" s="53" t="s">
        <v>136</v>
      </c>
      <c r="B31" s="54" t="s">
        <v>51</v>
      </c>
      <c r="C31" s="60">
        <f t="shared" si="4"/>
        <v>0</v>
      </c>
      <c r="D31" s="60">
        <f t="shared" si="5"/>
        <v>0</v>
      </c>
      <c r="E31" s="60">
        <f t="shared" si="7"/>
        <v>0</v>
      </c>
      <c r="F31" s="60"/>
      <c r="G31" s="60"/>
      <c r="H31" s="60"/>
      <c r="I31" s="60"/>
      <c r="J31" s="60"/>
      <c r="K31" s="60"/>
      <c r="L31" s="60"/>
      <c r="M31" s="60">
        <f t="shared" si="6"/>
        <v>0</v>
      </c>
      <c r="N31" s="60"/>
      <c r="O31" s="60"/>
      <c r="P31" s="60"/>
      <c r="Q31" s="60"/>
      <c r="R31" s="60"/>
      <c r="S31" s="60">
        <f t="shared" si="8"/>
        <v>0</v>
      </c>
      <c r="T31" s="60"/>
      <c r="U31" s="60"/>
      <c r="V31" s="60"/>
      <c r="W31" s="60">
        <f t="shared" si="9"/>
        <v>0</v>
      </c>
      <c r="X31" s="78"/>
      <c r="Y31" s="78"/>
      <c r="Z31" s="78"/>
      <c r="AA31" s="78"/>
      <c r="AB31" s="78"/>
      <c r="AC31" s="78"/>
      <c r="AD31" s="78"/>
    </row>
    <row r="32" spans="1:30" ht="26.5">
      <c r="A32" s="53" t="s">
        <v>52</v>
      </c>
      <c r="B32" s="54" t="s">
        <v>53</v>
      </c>
      <c r="C32" s="60">
        <f t="shared" si="4"/>
        <v>27.149000000000001</v>
      </c>
      <c r="D32" s="60">
        <f t="shared" si="5"/>
        <v>0</v>
      </c>
      <c r="E32" s="60">
        <f t="shared" si="7"/>
        <v>0</v>
      </c>
      <c r="F32" s="60">
        <f>F33+F34+F35+F36</f>
        <v>0</v>
      </c>
      <c r="G32" s="60">
        <f t="shared" ref="G32:AC32" si="19">G33+G34+G35+G36</f>
        <v>0</v>
      </c>
      <c r="H32" s="60">
        <f t="shared" si="19"/>
        <v>0</v>
      </c>
      <c r="I32" s="60">
        <f t="shared" si="19"/>
        <v>0</v>
      </c>
      <c r="J32" s="60">
        <f t="shared" si="19"/>
        <v>0</v>
      </c>
      <c r="K32" s="60">
        <f t="shared" si="19"/>
        <v>0</v>
      </c>
      <c r="L32" s="60">
        <f t="shared" si="19"/>
        <v>0</v>
      </c>
      <c r="M32" s="60">
        <f t="shared" si="6"/>
        <v>0</v>
      </c>
      <c r="N32" s="60">
        <f t="shared" si="19"/>
        <v>0</v>
      </c>
      <c r="O32" s="60">
        <f t="shared" si="19"/>
        <v>0</v>
      </c>
      <c r="P32" s="60">
        <f t="shared" si="19"/>
        <v>0</v>
      </c>
      <c r="Q32" s="60">
        <f t="shared" si="19"/>
        <v>0</v>
      </c>
      <c r="R32" s="60">
        <f t="shared" si="19"/>
        <v>0</v>
      </c>
      <c r="S32" s="60">
        <f t="shared" si="8"/>
        <v>0</v>
      </c>
      <c r="T32" s="60">
        <f t="shared" si="19"/>
        <v>0</v>
      </c>
      <c r="U32" s="60">
        <f t="shared" si="19"/>
        <v>0</v>
      </c>
      <c r="V32" s="60">
        <f t="shared" si="19"/>
        <v>0</v>
      </c>
      <c r="W32" s="60">
        <f t="shared" si="9"/>
        <v>27.149000000000001</v>
      </c>
      <c r="X32" s="60">
        <f t="shared" si="19"/>
        <v>0</v>
      </c>
      <c r="Y32" s="60">
        <f t="shared" si="19"/>
        <v>27.149000000000001</v>
      </c>
      <c r="Z32" s="60">
        <f t="shared" si="19"/>
        <v>0</v>
      </c>
      <c r="AA32" s="60">
        <f t="shared" si="19"/>
        <v>0</v>
      </c>
      <c r="AB32" s="60">
        <f t="shared" si="19"/>
        <v>0</v>
      </c>
      <c r="AC32" s="60">
        <f t="shared" si="19"/>
        <v>0</v>
      </c>
      <c r="AD32" s="78"/>
    </row>
    <row r="33" spans="1:30">
      <c r="A33" s="53" t="s">
        <v>54</v>
      </c>
      <c r="B33" s="54" t="s">
        <v>55</v>
      </c>
      <c r="C33" s="60">
        <f t="shared" si="4"/>
        <v>25.152000000000001</v>
      </c>
      <c r="D33" s="60">
        <f t="shared" si="5"/>
        <v>0</v>
      </c>
      <c r="E33" s="60">
        <f t="shared" si="7"/>
        <v>0</v>
      </c>
      <c r="F33" s="60"/>
      <c r="G33" s="60"/>
      <c r="H33" s="60"/>
      <c r="I33" s="60"/>
      <c r="J33" s="60"/>
      <c r="K33" s="60"/>
      <c r="L33" s="60"/>
      <c r="M33" s="60">
        <f t="shared" si="6"/>
        <v>0</v>
      </c>
      <c r="N33" s="60"/>
      <c r="O33" s="60"/>
      <c r="P33" s="60"/>
      <c r="Q33" s="60"/>
      <c r="R33" s="60"/>
      <c r="S33" s="60">
        <f t="shared" si="8"/>
        <v>0</v>
      </c>
      <c r="T33" s="60"/>
      <c r="U33" s="60"/>
      <c r="V33" s="60"/>
      <c r="W33" s="60">
        <f t="shared" si="9"/>
        <v>25.152000000000001</v>
      </c>
      <c r="X33" s="78"/>
      <c r="Y33" s="78">
        <f>25152/1000</f>
        <v>25.152000000000001</v>
      </c>
      <c r="Z33" s="78"/>
      <c r="AA33" s="78"/>
      <c r="AB33" s="78"/>
      <c r="AC33" s="78"/>
      <c r="AD33" s="78"/>
    </row>
    <row r="34" spans="1:30">
      <c r="A34" s="53" t="s">
        <v>56</v>
      </c>
      <c r="B34" s="54" t="s">
        <v>57</v>
      </c>
      <c r="C34" s="60">
        <f t="shared" si="4"/>
        <v>0</v>
      </c>
      <c r="D34" s="60">
        <f t="shared" si="5"/>
        <v>0</v>
      </c>
      <c r="E34" s="60">
        <f t="shared" si="7"/>
        <v>0</v>
      </c>
      <c r="F34" s="60"/>
      <c r="G34" s="60"/>
      <c r="H34" s="60"/>
      <c r="I34" s="60"/>
      <c r="J34" s="60"/>
      <c r="K34" s="60"/>
      <c r="L34" s="60"/>
      <c r="M34" s="60">
        <f t="shared" si="6"/>
        <v>0</v>
      </c>
      <c r="N34" s="60"/>
      <c r="O34" s="60"/>
      <c r="P34" s="60"/>
      <c r="Q34" s="60"/>
      <c r="R34" s="60"/>
      <c r="S34" s="60">
        <f t="shared" si="8"/>
        <v>0</v>
      </c>
      <c r="T34" s="60"/>
      <c r="U34" s="60"/>
      <c r="V34" s="60"/>
      <c r="W34" s="60">
        <f t="shared" si="9"/>
        <v>0</v>
      </c>
      <c r="X34" s="78"/>
      <c r="Y34" s="78"/>
      <c r="Z34" s="78"/>
      <c r="AA34" s="78"/>
      <c r="AB34" s="78"/>
      <c r="AC34" s="78"/>
      <c r="AD34" s="78"/>
    </row>
    <row r="35" spans="1:30">
      <c r="A35" s="53" t="s">
        <v>58</v>
      </c>
      <c r="B35" s="54" t="s">
        <v>59</v>
      </c>
      <c r="C35" s="60">
        <f t="shared" si="4"/>
        <v>1.9970000000000001</v>
      </c>
      <c r="D35" s="60">
        <f t="shared" si="5"/>
        <v>0</v>
      </c>
      <c r="E35" s="60">
        <f t="shared" si="7"/>
        <v>0</v>
      </c>
      <c r="F35" s="60"/>
      <c r="G35" s="60"/>
      <c r="H35" s="60"/>
      <c r="I35" s="60"/>
      <c r="J35" s="60"/>
      <c r="K35" s="60"/>
      <c r="L35" s="60"/>
      <c r="M35" s="60">
        <f t="shared" si="6"/>
        <v>0</v>
      </c>
      <c r="N35" s="60"/>
      <c r="O35" s="60"/>
      <c r="P35" s="60"/>
      <c r="Q35" s="60"/>
      <c r="R35" s="60"/>
      <c r="S35" s="60">
        <f t="shared" si="8"/>
        <v>0</v>
      </c>
      <c r="T35" s="60"/>
      <c r="U35" s="60"/>
      <c r="V35" s="60"/>
      <c r="W35" s="60">
        <f t="shared" si="9"/>
        <v>1.9970000000000001</v>
      </c>
      <c r="X35" s="78"/>
      <c r="Y35" s="78">
        <f>1997/1000</f>
        <v>1.9970000000000001</v>
      </c>
      <c r="Z35" s="78"/>
      <c r="AA35" s="78"/>
      <c r="AB35" s="78"/>
      <c r="AC35" s="78"/>
      <c r="AD35" s="78"/>
    </row>
    <row r="36" spans="1:30" ht="26.5">
      <c r="A36" s="53" t="s">
        <v>60</v>
      </c>
      <c r="B36" s="54" t="s">
        <v>61</v>
      </c>
      <c r="C36" s="60">
        <f t="shared" si="4"/>
        <v>0</v>
      </c>
      <c r="D36" s="60">
        <f t="shared" si="5"/>
        <v>0</v>
      </c>
      <c r="E36" s="60">
        <f t="shared" si="7"/>
        <v>0</v>
      </c>
      <c r="F36" s="60"/>
      <c r="G36" s="60"/>
      <c r="H36" s="60"/>
      <c r="I36" s="60"/>
      <c r="J36" s="60"/>
      <c r="K36" s="60"/>
      <c r="L36" s="60"/>
      <c r="M36" s="60">
        <f t="shared" si="6"/>
        <v>0</v>
      </c>
      <c r="N36" s="60"/>
      <c r="O36" s="60"/>
      <c r="P36" s="60"/>
      <c r="Q36" s="60"/>
      <c r="R36" s="60"/>
      <c r="S36" s="60">
        <f t="shared" si="8"/>
        <v>0</v>
      </c>
      <c r="T36" s="60"/>
      <c r="U36" s="60"/>
      <c r="V36" s="60"/>
      <c r="W36" s="60">
        <f t="shared" si="9"/>
        <v>0</v>
      </c>
      <c r="X36" s="78"/>
      <c r="Y36" s="78"/>
      <c r="Z36" s="78"/>
      <c r="AA36" s="78"/>
      <c r="AB36" s="78"/>
      <c r="AC36" s="78"/>
      <c r="AD36" s="78"/>
    </row>
    <row r="37" spans="1:30">
      <c r="A37" s="51" t="s">
        <v>102</v>
      </c>
      <c r="B37" s="52" t="s">
        <v>62</v>
      </c>
      <c r="C37" s="60">
        <f t="shared" si="4"/>
        <v>128.798</v>
      </c>
      <c r="D37" s="60">
        <f t="shared" si="5"/>
        <v>0</v>
      </c>
      <c r="E37" s="60">
        <f t="shared" si="7"/>
        <v>0</v>
      </c>
      <c r="F37" s="60">
        <f>SUM(F38:F43)</f>
        <v>0</v>
      </c>
      <c r="G37" s="60">
        <f t="shared" ref="G37:AC37" si="20">SUM(G38:G43)</f>
        <v>0</v>
      </c>
      <c r="H37" s="60">
        <f t="shared" si="20"/>
        <v>0</v>
      </c>
      <c r="I37" s="60">
        <f t="shared" si="20"/>
        <v>0</v>
      </c>
      <c r="J37" s="60">
        <f t="shared" si="20"/>
        <v>0</v>
      </c>
      <c r="K37" s="60">
        <f t="shared" si="20"/>
        <v>0</v>
      </c>
      <c r="L37" s="60">
        <f t="shared" si="20"/>
        <v>0</v>
      </c>
      <c r="M37" s="60">
        <f t="shared" si="6"/>
        <v>128.798</v>
      </c>
      <c r="N37" s="60">
        <f t="shared" si="20"/>
        <v>0</v>
      </c>
      <c r="O37" s="60">
        <f t="shared" si="20"/>
        <v>0</v>
      </c>
      <c r="P37" s="60">
        <f t="shared" si="20"/>
        <v>0</v>
      </c>
      <c r="Q37" s="60">
        <f t="shared" si="20"/>
        <v>128.798</v>
      </c>
      <c r="R37" s="60">
        <f t="shared" si="20"/>
        <v>0</v>
      </c>
      <c r="S37" s="60">
        <f t="shared" si="8"/>
        <v>0</v>
      </c>
      <c r="T37" s="60">
        <f t="shared" si="20"/>
        <v>0</v>
      </c>
      <c r="U37" s="60">
        <f t="shared" si="20"/>
        <v>0</v>
      </c>
      <c r="V37" s="60">
        <f t="shared" si="20"/>
        <v>0</v>
      </c>
      <c r="W37" s="60">
        <f t="shared" si="9"/>
        <v>0</v>
      </c>
      <c r="X37" s="60">
        <f t="shared" si="20"/>
        <v>0</v>
      </c>
      <c r="Y37" s="60">
        <f t="shared" si="20"/>
        <v>0</v>
      </c>
      <c r="Z37" s="60">
        <f t="shared" si="20"/>
        <v>0</v>
      </c>
      <c r="AA37" s="60">
        <f t="shared" si="20"/>
        <v>0</v>
      </c>
      <c r="AB37" s="60">
        <f t="shared" si="20"/>
        <v>0</v>
      </c>
      <c r="AC37" s="60">
        <f t="shared" si="20"/>
        <v>0</v>
      </c>
      <c r="AD37" s="78"/>
    </row>
    <row r="38" spans="1:30" ht="26.5">
      <c r="A38" s="53" t="s">
        <v>63</v>
      </c>
      <c r="B38" s="54" t="s">
        <v>64</v>
      </c>
      <c r="C38" s="60">
        <f t="shared" si="4"/>
        <v>0</v>
      </c>
      <c r="D38" s="60">
        <f t="shared" si="5"/>
        <v>0</v>
      </c>
      <c r="E38" s="60">
        <f t="shared" si="7"/>
        <v>0</v>
      </c>
      <c r="F38" s="78"/>
      <c r="G38" s="78"/>
      <c r="H38" s="78"/>
      <c r="I38" s="78"/>
      <c r="J38" s="78"/>
      <c r="K38" s="78"/>
      <c r="L38" s="78"/>
      <c r="M38" s="60">
        <f t="shared" si="6"/>
        <v>0</v>
      </c>
      <c r="N38" s="78"/>
      <c r="O38" s="78"/>
      <c r="P38" s="78"/>
      <c r="Q38" s="78"/>
      <c r="R38" s="78"/>
      <c r="S38" s="60">
        <f t="shared" si="8"/>
        <v>0</v>
      </c>
      <c r="T38" s="78"/>
      <c r="U38" s="78"/>
      <c r="V38" s="78"/>
      <c r="W38" s="60">
        <f t="shared" si="9"/>
        <v>0</v>
      </c>
      <c r="X38" s="78"/>
      <c r="Y38" s="78"/>
      <c r="Z38" s="78"/>
      <c r="AA38" s="78"/>
      <c r="AB38" s="78"/>
      <c r="AC38" s="78"/>
      <c r="AD38" s="78"/>
    </row>
    <row r="39" spans="1:30" ht="26.5">
      <c r="A39" s="53" t="s">
        <v>111</v>
      </c>
      <c r="B39" s="54" t="s">
        <v>65</v>
      </c>
      <c r="C39" s="60">
        <f t="shared" si="4"/>
        <v>0</v>
      </c>
      <c r="D39" s="60">
        <f t="shared" si="5"/>
        <v>0</v>
      </c>
      <c r="E39" s="60">
        <f t="shared" si="7"/>
        <v>0</v>
      </c>
      <c r="F39" s="78"/>
      <c r="G39" s="78"/>
      <c r="H39" s="78"/>
      <c r="I39" s="78"/>
      <c r="J39" s="78"/>
      <c r="K39" s="78"/>
      <c r="L39" s="78"/>
      <c r="M39" s="60">
        <f t="shared" si="6"/>
        <v>0</v>
      </c>
      <c r="N39" s="78"/>
      <c r="O39" s="78"/>
      <c r="P39" s="78"/>
      <c r="Q39" s="78"/>
      <c r="R39" s="78"/>
      <c r="S39" s="60">
        <f t="shared" si="8"/>
        <v>0</v>
      </c>
      <c r="T39" s="78"/>
      <c r="U39" s="78"/>
      <c r="V39" s="78"/>
      <c r="W39" s="60">
        <f t="shared" si="9"/>
        <v>0</v>
      </c>
      <c r="X39" s="78"/>
      <c r="Y39" s="78"/>
      <c r="Z39" s="78"/>
      <c r="AA39" s="78"/>
      <c r="AB39" s="78"/>
      <c r="AC39" s="78"/>
      <c r="AD39" s="78"/>
    </row>
    <row r="40" spans="1:30">
      <c r="A40" s="53" t="s">
        <v>66</v>
      </c>
      <c r="B40" s="54" t="s">
        <v>67</v>
      </c>
      <c r="C40" s="60">
        <f t="shared" si="4"/>
        <v>0</v>
      </c>
      <c r="D40" s="60">
        <f t="shared" si="5"/>
        <v>0</v>
      </c>
      <c r="E40" s="60">
        <f t="shared" si="7"/>
        <v>0</v>
      </c>
      <c r="F40" s="78"/>
      <c r="G40" s="78"/>
      <c r="H40" s="78"/>
      <c r="I40" s="78"/>
      <c r="J40" s="78"/>
      <c r="K40" s="78"/>
      <c r="L40" s="78"/>
      <c r="M40" s="60">
        <f t="shared" si="6"/>
        <v>0</v>
      </c>
      <c r="N40" s="78"/>
      <c r="O40" s="78"/>
      <c r="P40" s="78"/>
      <c r="Q40" s="78"/>
      <c r="R40" s="78"/>
      <c r="S40" s="60">
        <f t="shared" si="8"/>
        <v>0</v>
      </c>
      <c r="T40" s="78"/>
      <c r="U40" s="78"/>
      <c r="V40" s="78"/>
      <c r="W40" s="60">
        <f t="shared" si="9"/>
        <v>0</v>
      </c>
      <c r="X40" s="78"/>
      <c r="Y40" s="78"/>
      <c r="Z40" s="78"/>
      <c r="AA40" s="78"/>
      <c r="AB40" s="78"/>
      <c r="AC40" s="78"/>
      <c r="AD40" s="78"/>
    </row>
    <row r="41" spans="1:30" ht="26.5">
      <c r="A41" s="53" t="s">
        <v>110</v>
      </c>
      <c r="B41" s="54" t="s">
        <v>68</v>
      </c>
      <c r="C41" s="60">
        <f t="shared" si="4"/>
        <v>128.798</v>
      </c>
      <c r="D41" s="60">
        <f t="shared" si="5"/>
        <v>0</v>
      </c>
      <c r="E41" s="60">
        <f t="shared" si="7"/>
        <v>0</v>
      </c>
      <c r="F41" s="78"/>
      <c r="G41" s="78"/>
      <c r="H41" s="78"/>
      <c r="I41" s="78"/>
      <c r="J41" s="78"/>
      <c r="K41" s="78"/>
      <c r="L41" s="78"/>
      <c r="M41" s="60">
        <f t="shared" si="6"/>
        <v>128.798</v>
      </c>
      <c r="N41" s="78"/>
      <c r="O41" s="78"/>
      <c r="P41" s="78"/>
      <c r="Q41" s="78">
        <f>128798/1000</f>
        <v>128.798</v>
      </c>
      <c r="R41" s="78"/>
      <c r="S41" s="60">
        <f t="shared" si="8"/>
        <v>0</v>
      </c>
      <c r="T41" s="78"/>
      <c r="U41" s="78"/>
      <c r="V41" s="78"/>
      <c r="W41" s="60">
        <f t="shared" si="9"/>
        <v>0</v>
      </c>
      <c r="X41" s="78"/>
      <c r="Y41" s="78"/>
      <c r="Z41" s="78"/>
      <c r="AA41" s="78"/>
      <c r="AB41" s="78"/>
      <c r="AC41" s="78"/>
      <c r="AD41" s="78"/>
    </row>
    <row r="42" spans="1:30" ht="39.5">
      <c r="A42" s="53" t="s">
        <v>135</v>
      </c>
      <c r="B42" s="54" t="s">
        <v>69</v>
      </c>
      <c r="C42" s="60">
        <f t="shared" si="4"/>
        <v>0</v>
      </c>
      <c r="D42" s="60">
        <f t="shared" si="5"/>
        <v>0</v>
      </c>
      <c r="E42" s="60">
        <f t="shared" si="7"/>
        <v>0</v>
      </c>
      <c r="F42" s="78"/>
      <c r="G42" s="78"/>
      <c r="H42" s="78"/>
      <c r="I42" s="78"/>
      <c r="J42" s="78"/>
      <c r="K42" s="78"/>
      <c r="L42" s="78"/>
      <c r="M42" s="60">
        <f t="shared" si="6"/>
        <v>0</v>
      </c>
      <c r="N42" s="78"/>
      <c r="O42" s="78"/>
      <c r="P42" s="78"/>
      <c r="Q42" s="78"/>
      <c r="R42" s="78"/>
      <c r="S42" s="60">
        <f t="shared" si="8"/>
        <v>0</v>
      </c>
      <c r="T42" s="78"/>
      <c r="U42" s="78"/>
      <c r="V42" s="78"/>
      <c r="W42" s="60">
        <f t="shared" si="9"/>
        <v>0</v>
      </c>
      <c r="X42" s="78"/>
      <c r="Y42" s="78"/>
      <c r="Z42" s="78"/>
      <c r="AA42" s="78"/>
      <c r="AB42" s="78"/>
      <c r="AC42" s="78"/>
      <c r="AD42" s="78"/>
    </row>
    <row r="43" spans="1:30" ht="26.5">
      <c r="A43" s="53" t="s">
        <v>70</v>
      </c>
      <c r="B43" s="54" t="s">
        <v>71</v>
      </c>
      <c r="C43" s="60">
        <f t="shared" si="4"/>
        <v>0</v>
      </c>
      <c r="D43" s="60">
        <f t="shared" si="5"/>
        <v>0</v>
      </c>
      <c r="E43" s="60">
        <f t="shared" si="7"/>
        <v>0</v>
      </c>
      <c r="F43" s="78"/>
      <c r="G43" s="78"/>
      <c r="H43" s="78"/>
      <c r="I43" s="78"/>
      <c r="J43" s="78"/>
      <c r="K43" s="78"/>
      <c r="L43" s="78"/>
      <c r="M43" s="60">
        <f t="shared" si="6"/>
        <v>0</v>
      </c>
      <c r="N43" s="78"/>
      <c r="O43" s="78"/>
      <c r="P43" s="78"/>
      <c r="Q43" s="78"/>
      <c r="R43" s="78"/>
      <c r="S43" s="60">
        <f t="shared" si="8"/>
        <v>0</v>
      </c>
      <c r="T43" s="78"/>
      <c r="U43" s="78"/>
      <c r="V43" s="78"/>
      <c r="W43" s="60">
        <f t="shared" si="9"/>
        <v>0</v>
      </c>
      <c r="X43" s="78"/>
      <c r="Y43" s="78"/>
      <c r="Z43" s="78"/>
      <c r="AA43" s="78"/>
      <c r="AB43" s="78"/>
      <c r="AC43" s="78"/>
      <c r="AD43" s="78"/>
    </row>
    <row r="44" spans="1:30" ht="26.5">
      <c r="A44" s="51" t="s">
        <v>98</v>
      </c>
      <c r="B44" s="52" t="s">
        <v>99</v>
      </c>
      <c r="C44" s="60">
        <f t="shared" si="4"/>
        <v>0</v>
      </c>
      <c r="D44" s="60">
        <f t="shared" si="5"/>
        <v>0</v>
      </c>
      <c r="E44" s="60">
        <f t="shared" si="7"/>
        <v>0</v>
      </c>
      <c r="F44" s="78"/>
      <c r="G44" s="78"/>
      <c r="H44" s="78"/>
      <c r="I44" s="78"/>
      <c r="J44" s="78"/>
      <c r="K44" s="78"/>
      <c r="L44" s="78"/>
      <c r="M44" s="60">
        <f t="shared" si="6"/>
        <v>0</v>
      </c>
      <c r="N44" s="78"/>
      <c r="O44" s="78"/>
      <c r="P44" s="78"/>
      <c r="Q44" s="78"/>
      <c r="R44" s="78"/>
      <c r="S44" s="60">
        <f t="shared" si="8"/>
        <v>0</v>
      </c>
      <c r="T44" s="78"/>
      <c r="U44" s="78"/>
      <c r="V44" s="78"/>
      <c r="W44" s="60">
        <f t="shared" si="9"/>
        <v>0</v>
      </c>
      <c r="X44" s="78"/>
      <c r="Y44" s="78"/>
      <c r="Z44" s="78"/>
      <c r="AA44" s="78"/>
      <c r="AB44" s="78"/>
      <c r="AC44" s="78"/>
      <c r="AD44" s="78"/>
    </row>
    <row r="45" spans="1:30" ht="26.5">
      <c r="A45" s="51" t="s">
        <v>72</v>
      </c>
      <c r="B45" s="52" t="s">
        <v>73</v>
      </c>
      <c r="C45" s="60">
        <f t="shared" si="4"/>
        <v>0</v>
      </c>
      <c r="D45" s="60">
        <f t="shared" si="5"/>
        <v>0</v>
      </c>
      <c r="E45" s="60">
        <f t="shared" si="7"/>
        <v>0</v>
      </c>
      <c r="F45" s="78"/>
      <c r="G45" s="78"/>
      <c r="H45" s="78"/>
      <c r="I45" s="78"/>
      <c r="J45" s="78"/>
      <c r="K45" s="78"/>
      <c r="L45" s="78"/>
      <c r="M45" s="60">
        <f t="shared" si="6"/>
        <v>0</v>
      </c>
      <c r="N45" s="78"/>
      <c r="O45" s="78"/>
      <c r="P45" s="78"/>
      <c r="Q45" s="78"/>
      <c r="R45" s="78"/>
      <c r="S45" s="60">
        <f t="shared" si="8"/>
        <v>0</v>
      </c>
      <c r="T45" s="78"/>
      <c r="U45" s="78"/>
      <c r="V45" s="78"/>
      <c r="W45" s="60">
        <f t="shared" si="9"/>
        <v>0</v>
      </c>
      <c r="X45" s="78"/>
      <c r="Y45" s="78"/>
      <c r="Z45" s="78"/>
      <c r="AA45" s="78"/>
      <c r="AB45" s="78"/>
      <c r="AC45" s="78"/>
      <c r="AD45" s="78"/>
    </row>
    <row r="46" spans="1:30">
      <c r="A46" s="51" t="s">
        <v>301</v>
      </c>
      <c r="B46" s="57"/>
      <c r="C46" s="60">
        <f t="shared" si="4"/>
        <v>797.38800000000003</v>
      </c>
      <c r="D46" s="71">
        <f t="shared" ref="D46:AC46" si="21">D5+D13+D18+D23+D27++D37+D44+D45</f>
        <v>328.529</v>
      </c>
      <c r="E46" s="71">
        <f t="shared" si="21"/>
        <v>327.94400000000002</v>
      </c>
      <c r="F46" s="71">
        <f>F5+F13+F18+F23+F27++F37+F44+F45</f>
        <v>146.59800000000001</v>
      </c>
      <c r="G46" s="71">
        <f t="shared" si="21"/>
        <v>61.832000000000001</v>
      </c>
      <c r="H46" s="71">
        <f t="shared" si="21"/>
        <v>119.313</v>
      </c>
      <c r="I46" s="71">
        <f t="shared" si="21"/>
        <v>0.20100000000000001</v>
      </c>
      <c r="J46" s="71">
        <f t="shared" si="21"/>
        <v>0.58499999999999996</v>
      </c>
      <c r="K46" s="71">
        <f t="shared" si="21"/>
        <v>0</v>
      </c>
      <c r="L46" s="71">
        <f t="shared" si="21"/>
        <v>0</v>
      </c>
      <c r="M46" s="60">
        <f t="shared" si="6"/>
        <v>441.71</v>
      </c>
      <c r="N46" s="71">
        <f t="shared" si="21"/>
        <v>9.3079999999999998</v>
      </c>
      <c r="O46" s="71">
        <f t="shared" si="21"/>
        <v>274.69799999999998</v>
      </c>
      <c r="P46" s="71">
        <f t="shared" si="21"/>
        <v>0</v>
      </c>
      <c r="Q46" s="71">
        <f t="shared" si="21"/>
        <v>157.70400000000001</v>
      </c>
      <c r="R46" s="71">
        <f t="shared" si="21"/>
        <v>0</v>
      </c>
      <c r="S46" s="71">
        <f t="shared" si="21"/>
        <v>0</v>
      </c>
      <c r="T46" s="71">
        <f t="shared" si="21"/>
        <v>0</v>
      </c>
      <c r="U46" s="71">
        <f t="shared" si="21"/>
        <v>0</v>
      </c>
      <c r="V46" s="71">
        <f t="shared" si="21"/>
        <v>0</v>
      </c>
      <c r="W46" s="71">
        <f t="shared" si="21"/>
        <v>27.149000000000001</v>
      </c>
      <c r="X46" s="71">
        <f t="shared" si="21"/>
        <v>0</v>
      </c>
      <c r="Y46" s="71">
        <f t="shared" si="21"/>
        <v>27.149000000000001</v>
      </c>
      <c r="Z46" s="71">
        <f t="shared" si="21"/>
        <v>0</v>
      </c>
      <c r="AA46" s="71">
        <f t="shared" si="21"/>
        <v>0</v>
      </c>
      <c r="AB46" s="71">
        <f t="shared" si="21"/>
        <v>0</v>
      </c>
      <c r="AC46" s="71">
        <f t="shared" si="21"/>
        <v>0</v>
      </c>
      <c r="AD46" s="78"/>
    </row>
    <row r="47" spans="1:30">
      <c r="A47" s="67" t="s">
        <v>1656</v>
      </c>
    </row>
    <row r="48" spans="1:30">
      <c r="A48" s="68" t="s">
        <v>106</v>
      </c>
      <c r="B48" s="60"/>
      <c r="C48" s="60">
        <f>C49+C50+C51+C54</f>
        <v>797.38800000000003</v>
      </c>
    </row>
    <row r="49" spans="1:3">
      <c r="A49" s="68" t="s">
        <v>92</v>
      </c>
      <c r="B49" s="70">
        <v>1</v>
      </c>
      <c r="C49" s="78">
        <v>797.38800000000003</v>
      </c>
    </row>
    <row r="50" spans="1:3">
      <c r="A50" s="68" t="s">
        <v>93</v>
      </c>
      <c r="B50" s="70">
        <v>2</v>
      </c>
      <c r="C50" s="78"/>
    </row>
    <row r="51" spans="1:3">
      <c r="A51" s="68" t="s">
        <v>94</v>
      </c>
      <c r="B51" s="70">
        <v>3</v>
      </c>
      <c r="C51" s="60">
        <f>C52+C53</f>
        <v>0</v>
      </c>
    </row>
    <row r="52" spans="1:3">
      <c r="A52" s="69" t="s">
        <v>96</v>
      </c>
      <c r="B52" s="70">
        <v>31</v>
      </c>
      <c r="C52" s="78"/>
    </row>
    <row r="53" spans="1:3">
      <c r="A53" s="69" t="s">
        <v>97</v>
      </c>
      <c r="B53" s="70">
        <v>32</v>
      </c>
      <c r="C53" s="78"/>
    </row>
    <row r="54" spans="1:3">
      <c r="A54" s="68" t="s">
        <v>95</v>
      </c>
      <c r="B54" s="70">
        <v>4</v>
      </c>
      <c r="C54" s="78"/>
    </row>
  </sheetData>
  <mergeCells count="2">
    <mergeCell ref="A3:A4"/>
    <mergeCell ref="B3:B4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54"/>
  <sheetViews>
    <sheetView topLeftCell="A22" zoomScale="60" zoomScaleNormal="60" workbookViewId="0">
      <selection activeCell="A5" sqref="A5:A46"/>
    </sheetView>
  </sheetViews>
  <sheetFormatPr defaultRowHeight="14.5"/>
  <cols>
    <col min="1" max="1" width="34.26953125" customWidth="1"/>
    <col min="2" max="29" width="7.7265625" customWidth="1"/>
    <col min="30" max="30" width="19.453125" customWidth="1"/>
  </cols>
  <sheetData>
    <row r="1" spans="1:30" ht="18.5">
      <c r="A1" s="30" t="s">
        <v>1876</v>
      </c>
      <c r="B1" s="41"/>
    </row>
    <row r="2" spans="1:30">
      <c r="A2" s="26" t="s">
        <v>138</v>
      </c>
      <c r="B2" s="27"/>
      <c r="C2" s="28"/>
      <c r="D2" s="29" t="s">
        <v>303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>
      <c r="A3" s="92" t="s">
        <v>300</v>
      </c>
      <c r="B3" s="94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1300</v>
      </c>
      <c r="Q3" s="12" t="s">
        <v>1301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>
      <c r="A4" s="93"/>
      <c r="B4" s="94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302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1303</v>
      </c>
      <c r="Q4" s="14" t="s">
        <v>1302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>
      <c r="A5" s="1" t="s">
        <v>2</v>
      </c>
      <c r="B5" s="2" t="s">
        <v>3</v>
      </c>
      <c r="C5" s="10">
        <f>D5+L5+M5+S5+W5+Z5+AA5+AB5+AC5</f>
        <v>0</v>
      </c>
      <c r="D5" s="10">
        <f>E5+J5+K5</f>
        <v>0</v>
      </c>
      <c r="E5" s="10">
        <f>SUM(F5:I5)</f>
        <v>0</v>
      </c>
      <c r="F5" s="10">
        <f>F6+F7+F8+F12</f>
        <v>0</v>
      </c>
      <c r="G5" s="10">
        <f t="shared" ref="G5:L5" si="0">G6+G7+G8+G12</f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0">
        <f t="shared" si="0"/>
        <v>0</v>
      </c>
      <c r="M5" s="10">
        <f>N5+O5+P5+Q5+R5</f>
        <v>0</v>
      </c>
      <c r="N5" s="10">
        <f t="shared" ref="N5:R5" si="1">N6+N7+N8+N12</f>
        <v>0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>T5+U5+V5</f>
        <v>0</v>
      </c>
      <c r="T5" s="10">
        <f t="shared" ref="T5:V5" si="2">T6+T7+T8+T12</f>
        <v>0</v>
      </c>
      <c r="U5" s="10">
        <f t="shared" si="2"/>
        <v>0</v>
      </c>
      <c r="V5" s="10">
        <f t="shared" si="2"/>
        <v>0</v>
      </c>
      <c r="W5" s="10">
        <f>X5+Y5</f>
        <v>0</v>
      </c>
      <c r="X5" s="10">
        <f t="shared" ref="X5:AC5" si="3">X6+X7+X8+X12</f>
        <v>0</v>
      </c>
      <c r="Y5" s="10">
        <f t="shared" si="3"/>
        <v>0</v>
      </c>
      <c r="Z5" s="10">
        <f t="shared" si="3"/>
        <v>0</v>
      </c>
      <c r="AA5" s="10">
        <f t="shared" si="3"/>
        <v>0</v>
      </c>
      <c r="AB5" s="10">
        <f t="shared" si="3"/>
        <v>0</v>
      </c>
      <c r="AC5" s="10">
        <f t="shared" si="3"/>
        <v>0</v>
      </c>
      <c r="AD5" s="31"/>
    </row>
    <row r="6" spans="1:30">
      <c r="A6" s="3" t="s">
        <v>4</v>
      </c>
      <c r="B6" s="4" t="s">
        <v>5</v>
      </c>
      <c r="C6" s="10">
        <f t="shared" ref="C6:C46" si="4">D6+L6+M6+S6+W6+Z6+AA6+AB6+AC6</f>
        <v>0</v>
      </c>
      <c r="D6" s="10">
        <f t="shared" ref="D6:D45" si="5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46" si="6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31"/>
    </row>
    <row r="7" spans="1:30">
      <c r="A7" s="3" t="s">
        <v>6</v>
      </c>
      <c r="B7" s="4" t="s">
        <v>7</v>
      </c>
      <c r="C7" s="10">
        <f t="shared" si="4"/>
        <v>0</v>
      </c>
      <c r="D7" s="10">
        <f t="shared" si="5"/>
        <v>0</v>
      </c>
      <c r="E7" s="10">
        <f t="shared" ref="E7:E45" si="7">SUM(F7:I7)</f>
        <v>0</v>
      </c>
      <c r="F7" s="31"/>
      <c r="G7" s="31"/>
      <c r="H7" s="31"/>
      <c r="I7" s="31"/>
      <c r="J7" s="31"/>
      <c r="K7" s="31"/>
      <c r="L7" s="31"/>
      <c r="M7" s="10">
        <f t="shared" si="6"/>
        <v>0</v>
      </c>
      <c r="N7" s="31"/>
      <c r="O7" s="31"/>
      <c r="P7" s="31"/>
      <c r="Q7" s="31"/>
      <c r="R7" s="31"/>
      <c r="S7" s="10">
        <f t="shared" ref="S7:S45" si="8">T7+U7+V7</f>
        <v>0</v>
      </c>
      <c r="T7" s="31"/>
      <c r="U7" s="31"/>
      <c r="V7" s="31"/>
      <c r="W7" s="10">
        <f t="shared" ref="W7:W45" si="9">X7+Y7</f>
        <v>0</v>
      </c>
      <c r="X7" s="31"/>
      <c r="Y7" s="31"/>
      <c r="Z7" s="31"/>
      <c r="AA7" s="31"/>
      <c r="AB7" s="31"/>
      <c r="AC7" s="31"/>
      <c r="AD7" s="31"/>
    </row>
    <row r="8" spans="1:30">
      <c r="A8" s="3" t="s">
        <v>8</v>
      </c>
      <c r="B8" s="4" t="s">
        <v>9</v>
      </c>
      <c r="C8" s="10">
        <f t="shared" si="4"/>
        <v>0</v>
      </c>
      <c r="D8" s="10">
        <f t="shared" si="5"/>
        <v>0</v>
      </c>
      <c r="E8" s="10">
        <f t="shared" si="7"/>
        <v>0</v>
      </c>
      <c r="F8" s="10">
        <f>F9+F10+F11</f>
        <v>0</v>
      </c>
      <c r="G8" s="10">
        <f t="shared" ref="G8:L8" si="10">G9+G10+G11</f>
        <v>0</v>
      </c>
      <c r="H8" s="10">
        <f t="shared" si="10"/>
        <v>0</v>
      </c>
      <c r="I8" s="10">
        <f t="shared" si="10"/>
        <v>0</v>
      </c>
      <c r="J8" s="10">
        <f t="shared" si="10"/>
        <v>0</v>
      </c>
      <c r="K8" s="10">
        <f t="shared" si="10"/>
        <v>0</v>
      </c>
      <c r="L8" s="10">
        <f t="shared" si="10"/>
        <v>0</v>
      </c>
      <c r="M8" s="10">
        <f t="shared" si="6"/>
        <v>0</v>
      </c>
      <c r="N8" s="10">
        <f t="shared" ref="N8:R8" si="11">N9+N10+N11</f>
        <v>0</v>
      </c>
      <c r="O8" s="10">
        <f t="shared" si="11"/>
        <v>0</v>
      </c>
      <c r="P8" s="10">
        <f t="shared" si="11"/>
        <v>0</v>
      </c>
      <c r="Q8" s="10">
        <f t="shared" si="11"/>
        <v>0</v>
      </c>
      <c r="R8" s="10">
        <f t="shared" si="11"/>
        <v>0</v>
      </c>
      <c r="S8" s="10">
        <f t="shared" si="8"/>
        <v>0</v>
      </c>
      <c r="T8" s="10">
        <f t="shared" ref="T8:V8" si="12">T9+T10+T11</f>
        <v>0</v>
      </c>
      <c r="U8" s="10">
        <f t="shared" si="12"/>
        <v>0</v>
      </c>
      <c r="V8" s="10">
        <f t="shared" si="12"/>
        <v>0</v>
      </c>
      <c r="W8" s="10">
        <f t="shared" si="9"/>
        <v>0</v>
      </c>
      <c r="X8" s="10">
        <f t="shared" ref="X8:AC8" si="13">X9+X10+X11</f>
        <v>0</v>
      </c>
      <c r="Y8" s="10">
        <f t="shared" si="13"/>
        <v>0</v>
      </c>
      <c r="Z8" s="10">
        <f t="shared" si="13"/>
        <v>0</v>
      </c>
      <c r="AA8" s="10">
        <f t="shared" si="13"/>
        <v>0</v>
      </c>
      <c r="AB8" s="10">
        <f t="shared" si="13"/>
        <v>0</v>
      </c>
      <c r="AC8" s="10">
        <f t="shared" si="13"/>
        <v>0</v>
      </c>
      <c r="AD8" s="31"/>
    </row>
    <row r="9" spans="1:30">
      <c r="A9" s="3" t="s">
        <v>127</v>
      </c>
      <c r="B9" s="4" t="s">
        <v>10</v>
      </c>
      <c r="C9" s="10">
        <f t="shared" si="4"/>
        <v>0</v>
      </c>
      <c r="D9" s="10">
        <f t="shared" si="5"/>
        <v>0</v>
      </c>
      <c r="E9" s="10">
        <f t="shared" si="7"/>
        <v>0</v>
      </c>
      <c r="F9" s="31"/>
      <c r="G9" s="31"/>
      <c r="H9" s="31"/>
      <c r="I9" s="31"/>
      <c r="J9" s="31"/>
      <c r="K9" s="31"/>
      <c r="L9" s="31"/>
      <c r="M9" s="10">
        <f t="shared" si="6"/>
        <v>0</v>
      </c>
      <c r="N9" s="31"/>
      <c r="O9" s="31"/>
      <c r="P9" s="31"/>
      <c r="Q9" s="31"/>
      <c r="R9" s="31"/>
      <c r="S9" s="10">
        <f t="shared" si="8"/>
        <v>0</v>
      </c>
      <c r="T9" s="31"/>
      <c r="U9" s="31"/>
      <c r="V9" s="31"/>
      <c r="W9" s="10">
        <f t="shared" si="9"/>
        <v>0</v>
      </c>
      <c r="X9" s="10"/>
      <c r="Y9" s="10"/>
      <c r="Z9" s="31"/>
      <c r="AA9" s="31"/>
      <c r="AB9" s="31"/>
      <c r="AC9" s="31"/>
      <c r="AD9" s="31"/>
    </row>
    <row r="10" spans="1:30">
      <c r="A10" s="3" t="s">
        <v>100</v>
      </c>
      <c r="B10" s="4" t="s">
        <v>11</v>
      </c>
      <c r="C10" s="10">
        <f t="shared" si="4"/>
        <v>0</v>
      </c>
      <c r="D10" s="10">
        <f t="shared" si="5"/>
        <v>0</v>
      </c>
      <c r="E10" s="10">
        <f t="shared" si="7"/>
        <v>0</v>
      </c>
      <c r="F10" s="31"/>
      <c r="G10" s="31"/>
      <c r="H10" s="31"/>
      <c r="I10" s="31"/>
      <c r="J10" s="31"/>
      <c r="K10" s="31"/>
      <c r="L10" s="31"/>
      <c r="M10" s="10">
        <f t="shared" si="6"/>
        <v>0</v>
      </c>
      <c r="N10" s="31"/>
      <c r="O10" s="31"/>
      <c r="P10" s="31"/>
      <c r="Q10" s="31"/>
      <c r="R10" s="31"/>
      <c r="S10" s="10">
        <f t="shared" si="8"/>
        <v>0</v>
      </c>
      <c r="T10" s="31"/>
      <c r="U10" s="31"/>
      <c r="V10" s="31"/>
      <c r="W10" s="10">
        <f t="shared" si="9"/>
        <v>0</v>
      </c>
      <c r="X10" s="10"/>
      <c r="Y10" s="10"/>
      <c r="Z10" s="31"/>
      <c r="AA10" s="31"/>
      <c r="AB10" s="31"/>
      <c r="AC10" s="31"/>
      <c r="AD10" s="31"/>
    </row>
    <row r="11" spans="1:30">
      <c r="A11" s="3" t="s">
        <v>101</v>
      </c>
      <c r="B11" s="4" t="s">
        <v>12</v>
      </c>
      <c r="C11" s="10">
        <f t="shared" si="4"/>
        <v>0</v>
      </c>
      <c r="D11" s="10">
        <f t="shared" si="5"/>
        <v>0</v>
      </c>
      <c r="E11" s="10">
        <f t="shared" si="7"/>
        <v>0</v>
      </c>
      <c r="F11" s="31"/>
      <c r="G11" s="31"/>
      <c r="H11" s="31"/>
      <c r="I11" s="31"/>
      <c r="J11" s="31"/>
      <c r="K11" s="31"/>
      <c r="L11" s="31"/>
      <c r="M11" s="10">
        <f t="shared" si="6"/>
        <v>0</v>
      </c>
      <c r="N11" s="31"/>
      <c r="O11" s="31"/>
      <c r="P11" s="31"/>
      <c r="Q11" s="31"/>
      <c r="R11" s="31"/>
      <c r="S11" s="10">
        <f t="shared" si="8"/>
        <v>0</v>
      </c>
      <c r="T11" s="31"/>
      <c r="U11" s="31"/>
      <c r="V11" s="31"/>
      <c r="W11" s="10">
        <f t="shared" si="9"/>
        <v>0</v>
      </c>
      <c r="X11" s="31"/>
      <c r="Y11" s="31"/>
      <c r="Z11" s="31"/>
      <c r="AA11" s="31"/>
      <c r="AB11" s="31"/>
      <c r="AC11" s="31"/>
      <c r="AD11" s="31"/>
    </row>
    <row r="12" spans="1:30">
      <c r="A12" s="3" t="s">
        <v>13</v>
      </c>
      <c r="B12" s="4" t="s">
        <v>14</v>
      </c>
      <c r="C12" s="10">
        <f t="shared" si="4"/>
        <v>0</v>
      </c>
      <c r="D12" s="10">
        <f t="shared" si="5"/>
        <v>0</v>
      </c>
      <c r="E12" s="10">
        <f t="shared" si="7"/>
        <v>0</v>
      </c>
      <c r="F12" s="31"/>
      <c r="G12" s="31"/>
      <c r="H12" s="31"/>
      <c r="I12" s="31"/>
      <c r="J12" s="31"/>
      <c r="K12" s="31"/>
      <c r="L12" s="31"/>
      <c r="M12" s="10">
        <f t="shared" si="6"/>
        <v>0</v>
      </c>
      <c r="N12" s="31"/>
      <c r="O12" s="31"/>
      <c r="P12" s="31"/>
      <c r="Q12" s="31"/>
      <c r="R12" s="31"/>
      <c r="S12" s="10">
        <f t="shared" si="8"/>
        <v>0</v>
      </c>
      <c r="T12" s="31"/>
      <c r="U12" s="31"/>
      <c r="V12" s="31"/>
      <c r="W12" s="10">
        <f t="shared" si="9"/>
        <v>0</v>
      </c>
      <c r="X12" s="10"/>
      <c r="Y12" s="10"/>
      <c r="Z12" s="31"/>
      <c r="AA12" s="31"/>
      <c r="AB12" s="31"/>
      <c r="AC12" s="31"/>
      <c r="AD12" s="31"/>
    </row>
    <row r="13" spans="1:30">
      <c r="A13" s="1" t="s">
        <v>15</v>
      </c>
      <c r="B13" s="2" t="s">
        <v>16</v>
      </c>
      <c r="C13" s="10">
        <f t="shared" si="4"/>
        <v>0</v>
      </c>
      <c r="D13" s="10">
        <f t="shared" si="5"/>
        <v>0</v>
      </c>
      <c r="E13" s="10">
        <f t="shared" si="7"/>
        <v>0</v>
      </c>
      <c r="F13" s="10">
        <f>F14+F15+F16+F17</f>
        <v>0</v>
      </c>
      <c r="G13" s="10">
        <f t="shared" ref="G13:AC13" si="14">G14+G15+G16+G17</f>
        <v>0</v>
      </c>
      <c r="H13" s="10">
        <f t="shared" si="14"/>
        <v>0</v>
      </c>
      <c r="I13" s="10">
        <f t="shared" si="14"/>
        <v>0</v>
      </c>
      <c r="J13" s="10">
        <f t="shared" si="14"/>
        <v>0</v>
      </c>
      <c r="K13" s="10">
        <f t="shared" si="14"/>
        <v>0</v>
      </c>
      <c r="L13" s="10">
        <f t="shared" si="14"/>
        <v>0</v>
      </c>
      <c r="M13" s="10">
        <f t="shared" si="6"/>
        <v>0</v>
      </c>
      <c r="N13" s="10">
        <f t="shared" si="14"/>
        <v>0</v>
      </c>
      <c r="O13" s="10">
        <f t="shared" si="14"/>
        <v>0</v>
      </c>
      <c r="P13" s="10">
        <f t="shared" si="14"/>
        <v>0</v>
      </c>
      <c r="Q13" s="10">
        <f t="shared" si="14"/>
        <v>0</v>
      </c>
      <c r="R13" s="10">
        <f t="shared" si="14"/>
        <v>0</v>
      </c>
      <c r="S13" s="10">
        <f t="shared" si="8"/>
        <v>0</v>
      </c>
      <c r="T13" s="10">
        <f t="shared" si="14"/>
        <v>0</v>
      </c>
      <c r="U13" s="10">
        <f t="shared" si="14"/>
        <v>0</v>
      </c>
      <c r="V13" s="10">
        <f t="shared" si="14"/>
        <v>0</v>
      </c>
      <c r="W13" s="10">
        <f t="shared" si="9"/>
        <v>0</v>
      </c>
      <c r="X13" s="10">
        <f t="shared" si="14"/>
        <v>0</v>
      </c>
      <c r="Y13" s="10">
        <f t="shared" si="14"/>
        <v>0</v>
      </c>
      <c r="Z13" s="10">
        <f t="shared" si="14"/>
        <v>0</v>
      </c>
      <c r="AA13" s="10">
        <f t="shared" si="14"/>
        <v>0</v>
      </c>
      <c r="AB13" s="10">
        <f t="shared" si="14"/>
        <v>0</v>
      </c>
      <c r="AC13" s="10">
        <f t="shared" si="14"/>
        <v>0</v>
      </c>
      <c r="AD13" s="31"/>
    </row>
    <row r="14" spans="1:30">
      <c r="A14" s="3" t="s">
        <v>17</v>
      </c>
      <c r="B14" s="4" t="s">
        <v>18</v>
      </c>
      <c r="C14" s="10">
        <f t="shared" si="4"/>
        <v>0</v>
      </c>
      <c r="D14" s="10">
        <f t="shared" si="5"/>
        <v>0</v>
      </c>
      <c r="E14" s="10">
        <f t="shared" si="7"/>
        <v>0</v>
      </c>
      <c r="F14" s="31"/>
      <c r="G14" s="31"/>
      <c r="H14" s="31"/>
      <c r="I14" s="31"/>
      <c r="J14" s="31"/>
      <c r="K14" s="31"/>
      <c r="L14" s="31"/>
      <c r="M14" s="10">
        <f t="shared" si="6"/>
        <v>0</v>
      </c>
      <c r="N14" s="31"/>
      <c r="O14" s="31"/>
      <c r="P14" s="31"/>
      <c r="Q14" s="31"/>
      <c r="R14" s="31"/>
      <c r="S14" s="10">
        <f t="shared" si="8"/>
        <v>0</v>
      </c>
      <c r="T14" s="31"/>
      <c r="U14" s="31"/>
      <c r="V14" s="31"/>
      <c r="W14" s="10">
        <f t="shared" si="9"/>
        <v>0</v>
      </c>
      <c r="X14" s="31"/>
      <c r="Y14" s="31"/>
      <c r="Z14" s="31"/>
      <c r="AA14" s="31"/>
      <c r="AB14" s="31"/>
      <c r="AC14" s="31"/>
      <c r="AD14" s="31"/>
    </row>
    <row r="15" spans="1:30">
      <c r="A15" s="3" t="s">
        <v>19</v>
      </c>
      <c r="B15" s="4" t="s">
        <v>20</v>
      </c>
      <c r="C15" s="10">
        <f t="shared" si="4"/>
        <v>0</v>
      </c>
      <c r="D15" s="10">
        <f t="shared" si="5"/>
        <v>0</v>
      </c>
      <c r="E15" s="10">
        <f t="shared" si="7"/>
        <v>0</v>
      </c>
      <c r="F15" s="31"/>
      <c r="G15" s="31"/>
      <c r="H15" s="31"/>
      <c r="I15" s="31"/>
      <c r="J15" s="31"/>
      <c r="K15" s="31"/>
      <c r="L15" s="31"/>
      <c r="M15" s="10">
        <f t="shared" si="6"/>
        <v>0</v>
      </c>
      <c r="N15" s="31"/>
      <c r="O15" s="31"/>
      <c r="P15" s="31"/>
      <c r="Q15" s="31"/>
      <c r="R15" s="31"/>
      <c r="S15" s="10">
        <f t="shared" si="8"/>
        <v>0</v>
      </c>
      <c r="T15" s="31"/>
      <c r="U15" s="31"/>
      <c r="V15" s="31"/>
      <c r="W15" s="10">
        <f t="shared" si="9"/>
        <v>0</v>
      </c>
      <c r="X15" s="31"/>
      <c r="Y15" s="31"/>
      <c r="Z15" s="31"/>
      <c r="AA15" s="31"/>
      <c r="AB15" s="31"/>
      <c r="AC15" s="31"/>
      <c r="AD15" s="31"/>
    </row>
    <row r="16" spans="1:30">
      <c r="A16" s="3" t="s">
        <v>21</v>
      </c>
      <c r="B16" s="4" t="s">
        <v>22</v>
      </c>
      <c r="C16" s="10">
        <f t="shared" si="4"/>
        <v>0</v>
      </c>
      <c r="D16" s="10">
        <f t="shared" si="5"/>
        <v>0</v>
      </c>
      <c r="E16" s="10">
        <f t="shared" si="7"/>
        <v>0</v>
      </c>
      <c r="F16" s="31"/>
      <c r="G16" s="31"/>
      <c r="H16" s="31"/>
      <c r="I16" s="31"/>
      <c r="J16" s="31"/>
      <c r="K16" s="31"/>
      <c r="L16" s="31"/>
      <c r="M16" s="10">
        <f t="shared" si="6"/>
        <v>0</v>
      </c>
      <c r="N16" s="31"/>
      <c r="O16" s="31"/>
      <c r="P16" s="31"/>
      <c r="Q16" s="31"/>
      <c r="R16" s="31"/>
      <c r="S16" s="10">
        <f t="shared" si="8"/>
        <v>0</v>
      </c>
      <c r="T16" s="31"/>
      <c r="U16" s="31"/>
      <c r="V16" s="31"/>
      <c r="W16" s="10">
        <f t="shared" si="9"/>
        <v>0</v>
      </c>
      <c r="X16" s="31"/>
      <c r="Y16" s="31"/>
      <c r="Z16" s="31"/>
      <c r="AA16" s="31"/>
      <c r="AB16" s="31"/>
      <c r="AC16" s="31"/>
      <c r="AD16" s="31"/>
    </row>
    <row r="17" spans="1:30">
      <c r="A17" s="3" t="s">
        <v>23</v>
      </c>
      <c r="B17" s="4" t="s">
        <v>24</v>
      </c>
      <c r="C17" s="10">
        <f t="shared" si="4"/>
        <v>0</v>
      </c>
      <c r="D17" s="10">
        <f t="shared" si="5"/>
        <v>0</v>
      </c>
      <c r="E17" s="10">
        <f t="shared" si="7"/>
        <v>0</v>
      </c>
      <c r="F17" s="31"/>
      <c r="G17" s="31"/>
      <c r="H17" s="31"/>
      <c r="I17" s="31"/>
      <c r="J17" s="31"/>
      <c r="K17" s="31"/>
      <c r="L17" s="31"/>
      <c r="M17" s="10">
        <f t="shared" si="6"/>
        <v>0</v>
      </c>
      <c r="N17" s="31"/>
      <c r="O17" s="31"/>
      <c r="P17" s="31"/>
      <c r="Q17" s="31"/>
      <c r="R17" s="31"/>
      <c r="S17" s="10">
        <f t="shared" si="8"/>
        <v>0</v>
      </c>
      <c r="T17" s="31"/>
      <c r="U17" s="31"/>
      <c r="V17" s="31"/>
      <c r="W17" s="10">
        <f t="shared" si="9"/>
        <v>0</v>
      </c>
      <c r="X17" s="31"/>
      <c r="Y17" s="31"/>
      <c r="Z17" s="31"/>
      <c r="AA17" s="31"/>
      <c r="AB17" s="31"/>
      <c r="AC17" s="31"/>
      <c r="AD17" s="31"/>
    </row>
    <row r="18" spans="1:30">
      <c r="A18" s="1" t="s">
        <v>25</v>
      </c>
      <c r="B18" s="2" t="s">
        <v>26</v>
      </c>
      <c r="C18" s="10">
        <f t="shared" si="4"/>
        <v>0</v>
      </c>
      <c r="D18" s="10">
        <f t="shared" si="5"/>
        <v>0</v>
      </c>
      <c r="E18" s="10">
        <f t="shared" si="7"/>
        <v>0</v>
      </c>
      <c r="F18" s="10">
        <f>F19+F20+F21+F22</f>
        <v>0</v>
      </c>
      <c r="G18" s="10">
        <f t="shared" ref="G18:AC18" si="15">G19+G20+G21+G22</f>
        <v>0</v>
      </c>
      <c r="H18" s="10">
        <f t="shared" si="15"/>
        <v>0</v>
      </c>
      <c r="I18" s="10">
        <f t="shared" si="15"/>
        <v>0</v>
      </c>
      <c r="J18" s="10">
        <f t="shared" si="15"/>
        <v>0</v>
      </c>
      <c r="K18" s="10">
        <f t="shared" si="15"/>
        <v>0</v>
      </c>
      <c r="L18" s="10">
        <f t="shared" si="15"/>
        <v>0</v>
      </c>
      <c r="M18" s="10">
        <f t="shared" si="6"/>
        <v>0</v>
      </c>
      <c r="N18" s="10">
        <f t="shared" si="15"/>
        <v>0</v>
      </c>
      <c r="O18" s="10">
        <f t="shared" si="15"/>
        <v>0</v>
      </c>
      <c r="P18" s="10">
        <f t="shared" si="15"/>
        <v>0</v>
      </c>
      <c r="Q18" s="10">
        <f t="shared" si="15"/>
        <v>0</v>
      </c>
      <c r="R18" s="10">
        <f t="shared" si="15"/>
        <v>0</v>
      </c>
      <c r="S18" s="10">
        <f t="shared" si="8"/>
        <v>0</v>
      </c>
      <c r="T18" s="10">
        <f t="shared" si="15"/>
        <v>0</v>
      </c>
      <c r="U18" s="10">
        <f t="shared" si="15"/>
        <v>0</v>
      </c>
      <c r="V18" s="10">
        <f t="shared" si="15"/>
        <v>0</v>
      </c>
      <c r="W18" s="10">
        <f t="shared" si="9"/>
        <v>0</v>
      </c>
      <c r="X18" s="10">
        <f t="shared" si="15"/>
        <v>0</v>
      </c>
      <c r="Y18" s="10">
        <f t="shared" si="15"/>
        <v>0</v>
      </c>
      <c r="Z18" s="10">
        <f t="shared" si="15"/>
        <v>0</v>
      </c>
      <c r="AA18" s="10">
        <f t="shared" si="15"/>
        <v>0</v>
      </c>
      <c r="AB18" s="10">
        <f t="shared" si="15"/>
        <v>0</v>
      </c>
      <c r="AC18" s="10">
        <f t="shared" si="15"/>
        <v>0</v>
      </c>
      <c r="AD18" s="31"/>
    </row>
    <row r="19" spans="1:30">
      <c r="A19" s="3" t="s">
        <v>27</v>
      </c>
      <c r="B19" s="4" t="s">
        <v>28</v>
      </c>
      <c r="C19" s="10">
        <f t="shared" si="4"/>
        <v>0</v>
      </c>
      <c r="D19" s="10">
        <f t="shared" si="5"/>
        <v>0</v>
      </c>
      <c r="E19" s="10">
        <f t="shared" si="7"/>
        <v>0</v>
      </c>
      <c r="F19" s="31"/>
      <c r="G19" s="31"/>
      <c r="H19" s="31"/>
      <c r="I19" s="31"/>
      <c r="J19" s="31"/>
      <c r="K19" s="31"/>
      <c r="L19" s="31"/>
      <c r="M19" s="10">
        <f t="shared" si="6"/>
        <v>0</v>
      </c>
      <c r="N19" s="31"/>
      <c r="O19" s="31"/>
      <c r="P19" s="31"/>
      <c r="Q19" s="31"/>
      <c r="R19" s="31"/>
      <c r="S19" s="10">
        <f t="shared" si="8"/>
        <v>0</v>
      </c>
      <c r="T19" s="31"/>
      <c r="U19" s="31"/>
      <c r="V19" s="31"/>
      <c r="W19" s="10">
        <f t="shared" si="9"/>
        <v>0</v>
      </c>
      <c r="X19" s="31"/>
      <c r="Y19" s="31"/>
      <c r="Z19" s="31"/>
      <c r="AA19" s="31"/>
      <c r="AB19" s="31"/>
      <c r="AC19" s="31"/>
      <c r="AD19" s="31"/>
    </row>
    <row r="20" spans="1:30">
      <c r="A20" s="3" t="s">
        <v>29</v>
      </c>
      <c r="B20" s="4" t="s">
        <v>30</v>
      </c>
      <c r="C20" s="10">
        <f t="shared" si="4"/>
        <v>0</v>
      </c>
      <c r="D20" s="10">
        <f t="shared" si="5"/>
        <v>0</v>
      </c>
      <c r="E20" s="10">
        <f t="shared" si="7"/>
        <v>0</v>
      </c>
      <c r="F20" s="31"/>
      <c r="G20" s="31"/>
      <c r="H20" s="31"/>
      <c r="I20" s="31"/>
      <c r="J20" s="31"/>
      <c r="K20" s="31"/>
      <c r="L20" s="31"/>
      <c r="M20" s="10">
        <f t="shared" si="6"/>
        <v>0</v>
      </c>
      <c r="N20" s="31"/>
      <c r="O20" s="31"/>
      <c r="P20" s="31"/>
      <c r="Q20" s="31"/>
      <c r="R20" s="31"/>
      <c r="S20" s="10">
        <f t="shared" si="8"/>
        <v>0</v>
      </c>
      <c r="T20" s="31"/>
      <c r="U20" s="31"/>
      <c r="V20" s="31"/>
      <c r="W20" s="10">
        <f t="shared" si="9"/>
        <v>0</v>
      </c>
      <c r="X20" s="31"/>
      <c r="Y20" s="31"/>
      <c r="Z20" s="31"/>
      <c r="AA20" s="31"/>
      <c r="AB20" s="31"/>
      <c r="AC20" s="31"/>
      <c r="AD20" s="31"/>
    </row>
    <row r="21" spans="1:30">
      <c r="A21" s="3" t="s">
        <v>31</v>
      </c>
      <c r="B21" s="4" t="s">
        <v>32</v>
      </c>
      <c r="C21" s="10">
        <f t="shared" si="4"/>
        <v>0</v>
      </c>
      <c r="D21" s="10">
        <f t="shared" si="5"/>
        <v>0</v>
      </c>
      <c r="E21" s="10">
        <f t="shared" si="7"/>
        <v>0</v>
      </c>
      <c r="F21" s="31"/>
      <c r="G21" s="31"/>
      <c r="H21" s="31"/>
      <c r="I21" s="31"/>
      <c r="J21" s="31"/>
      <c r="K21" s="31"/>
      <c r="L21" s="31"/>
      <c r="M21" s="10">
        <f t="shared" si="6"/>
        <v>0</v>
      </c>
      <c r="N21" s="31"/>
      <c r="O21" s="31"/>
      <c r="P21" s="31"/>
      <c r="Q21" s="31"/>
      <c r="R21" s="31"/>
      <c r="S21" s="10">
        <f t="shared" si="8"/>
        <v>0</v>
      </c>
      <c r="T21" s="31"/>
      <c r="U21" s="31"/>
      <c r="V21" s="31"/>
      <c r="W21" s="10">
        <f t="shared" si="9"/>
        <v>0</v>
      </c>
      <c r="X21" s="31"/>
      <c r="Y21" s="31"/>
      <c r="Z21" s="31"/>
      <c r="AA21" s="31"/>
      <c r="AB21" s="31"/>
      <c r="AC21" s="31"/>
      <c r="AD21" s="31"/>
    </row>
    <row r="22" spans="1:30">
      <c r="A22" s="5" t="s">
        <v>33</v>
      </c>
      <c r="B22" s="6" t="s">
        <v>34</v>
      </c>
      <c r="C22" s="10">
        <f t="shared" si="4"/>
        <v>0</v>
      </c>
      <c r="D22" s="10">
        <f t="shared" si="5"/>
        <v>0</v>
      </c>
      <c r="E22" s="10">
        <f t="shared" si="7"/>
        <v>0</v>
      </c>
      <c r="F22" s="31"/>
      <c r="G22" s="31"/>
      <c r="H22" s="31"/>
      <c r="I22" s="31"/>
      <c r="J22" s="31"/>
      <c r="K22" s="31"/>
      <c r="L22" s="31"/>
      <c r="M22" s="10">
        <f t="shared" si="6"/>
        <v>0</v>
      </c>
      <c r="N22" s="31"/>
      <c r="O22" s="31"/>
      <c r="P22" s="31"/>
      <c r="Q22" s="31"/>
      <c r="R22" s="31"/>
      <c r="S22" s="10">
        <f t="shared" si="8"/>
        <v>0</v>
      </c>
      <c r="T22" s="31"/>
      <c r="U22" s="31"/>
      <c r="V22" s="31"/>
      <c r="W22" s="10">
        <f t="shared" si="9"/>
        <v>0</v>
      </c>
      <c r="X22" s="31"/>
      <c r="Y22" s="31"/>
      <c r="Z22" s="31"/>
      <c r="AA22" s="31"/>
      <c r="AB22" s="31"/>
      <c r="AC22" s="31"/>
      <c r="AD22" s="31"/>
    </row>
    <row r="23" spans="1:30">
      <c r="A23" s="1" t="s">
        <v>35</v>
      </c>
      <c r="B23" s="2" t="s">
        <v>36</v>
      </c>
      <c r="C23" s="10">
        <f t="shared" si="4"/>
        <v>0</v>
      </c>
      <c r="D23" s="10">
        <f t="shared" si="5"/>
        <v>0</v>
      </c>
      <c r="E23" s="10">
        <f t="shared" si="7"/>
        <v>0</v>
      </c>
      <c r="F23" s="10">
        <f>F24+F25+F26</f>
        <v>0</v>
      </c>
      <c r="G23" s="10">
        <f t="shared" ref="G23:AC23" si="16">G24+G25+G26</f>
        <v>0</v>
      </c>
      <c r="H23" s="10">
        <f t="shared" si="16"/>
        <v>0</v>
      </c>
      <c r="I23" s="10">
        <f t="shared" si="16"/>
        <v>0</v>
      </c>
      <c r="J23" s="10">
        <f t="shared" si="16"/>
        <v>0</v>
      </c>
      <c r="K23" s="10">
        <f t="shared" si="16"/>
        <v>0</v>
      </c>
      <c r="L23" s="10">
        <f t="shared" si="16"/>
        <v>0</v>
      </c>
      <c r="M23" s="10">
        <f t="shared" si="6"/>
        <v>0</v>
      </c>
      <c r="N23" s="10">
        <f t="shared" si="16"/>
        <v>0</v>
      </c>
      <c r="O23" s="10">
        <f t="shared" si="16"/>
        <v>0</v>
      </c>
      <c r="P23" s="10">
        <f t="shared" si="16"/>
        <v>0</v>
      </c>
      <c r="Q23" s="10">
        <f t="shared" si="16"/>
        <v>0</v>
      </c>
      <c r="R23" s="10">
        <f t="shared" si="16"/>
        <v>0</v>
      </c>
      <c r="S23" s="10">
        <f t="shared" si="8"/>
        <v>0</v>
      </c>
      <c r="T23" s="10">
        <f t="shared" si="16"/>
        <v>0</v>
      </c>
      <c r="U23" s="10">
        <f t="shared" si="16"/>
        <v>0</v>
      </c>
      <c r="V23" s="10">
        <f t="shared" si="16"/>
        <v>0</v>
      </c>
      <c r="W23" s="10">
        <f t="shared" si="9"/>
        <v>0</v>
      </c>
      <c r="X23" s="10">
        <f t="shared" si="16"/>
        <v>0</v>
      </c>
      <c r="Y23" s="10">
        <f t="shared" si="16"/>
        <v>0</v>
      </c>
      <c r="Z23" s="10">
        <f t="shared" si="16"/>
        <v>0</v>
      </c>
      <c r="AA23" s="10">
        <f t="shared" si="16"/>
        <v>0</v>
      </c>
      <c r="AB23" s="10">
        <f t="shared" si="16"/>
        <v>0</v>
      </c>
      <c r="AC23" s="10">
        <f t="shared" si="16"/>
        <v>0</v>
      </c>
      <c r="AD23" s="31"/>
    </row>
    <row r="24" spans="1:30">
      <c r="A24" s="3" t="s">
        <v>37</v>
      </c>
      <c r="B24" s="4" t="s">
        <v>38</v>
      </c>
      <c r="C24" s="10">
        <f t="shared" si="4"/>
        <v>0</v>
      </c>
      <c r="D24" s="10">
        <f t="shared" si="5"/>
        <v>0</v>
      </c>
      <c r="E24" s="10">
        <f t="shared" si="7"/>
        <v>0</v>
      </c>
      <c r="F24" s="31"/>
      <c r="G24" s="31"/>
      <c r="H24" s="31"/>
      <c r="I24" s="31"/>
      <c r="J24" s="31"/>
      <c r="K24" s="31"/>
      <c r="L24" s="31"/>
      <c r="M24" s="10">
        <f t="shared" si="6"/>
        <v>0</v>
      </c>
      <c r="N24" s="31"/>
      <c r="O24" s="31"/>
      <c r="P24" s="31"/>
      <c r="Q24" s="31"/>
      <c r="R24" s="31"/>
      <c r="S24" s="10">
        <f t="shared" si="8"/>
        <v>0</v>
      </c>
      <c r="T24" s="31"/>
      <c r="U24" s="31"/>
      <c r="V24" s="31"/>
      <c r="W24" s="10">
        <f t="shared" si="9"/>
        <v>0</v>
      </c>
      <c r="X24" s="31"/>
      <c r="Y24" s="31"/>
      <c r="Z24" s="31"/>
      <c r="AA24" s="31"/>
      <c r="AB24" s="31"/>
      <c r="AC24" s="31"/>
      <c r="AD24" s="31"/>
    </row>
    <row r="25" spans="1:30">
      <c r="A25" s="3" t="s">
        <v>39</v>
      </c>
      <c r="B25" s="4" t="s">
        <v>40</v>
      </c>
      <c r="C25" s="10">
        <f t="shared" si="4"/>
        <v>0</v>
      </c>
      <c r="D25" s="10">
        <f t="shared" si="5"/>
        <v>0</v>
      </c>
      <c r="E25" s="10">
        <f t="shared" si="7"/>
        <v>0</v>
      </c>
      <c r="F25" s="31"/>
      <c r="G25" s="31"/>
      <c r="H25" s="31"/>
      <c r="I25" s="31"/>
      <c r="J25" s="31"/>
      <c r="K25" s="31"/>
      <c r="L25" s="31"/>
      <c r="M25" s="10">
        <f t="shared" si="6"/>
        <v>0</v>
      </c>
      <c r="N25" s="31"/>
      <c r="O25" s="31"/>
      <c r="P25" s="31"/>
      <c r="Q25" s="31"/>
      <c r="R25" s="31"/>
      <c r="S25" s="10">
        <f t="shared" si="8"/>
        <v>0</v>
      </c>
      <c r="T25" s="31"/>
      <c r="U25" s="31"/>
      <c r="V25" s="31"/>
      <c r="W25" s="10">
        <f t="shared" si="9"/>
        <v>0</v>
      </c>
      <c r="X25" s="31"/>
      <c r="Y25" s="31"/>
      <c r="Z25" s="31"/>
      <c r="AA25" s="31"/>
      <c r="AB25" s="31"/>
      <c r="AC25" s="31"/>
      <c r="AD25" s="31"/>
    </row>
    <row r="26" spans="1:30" ht="15" customHeight="1">
      <c r="A26" s="3" t="s">
        <v>41</v>
      </c>
      <c r="B26" s="4" t="s">
        <v>42</v>
      </c>
      <c r="C26" s="10">
        <f t="shared" si="4"/>
        <v>0</v>
      </c>
      <c r="D26" s="10">
        <f t="shared" si="5"/>
        <v>0</v>
      </c>
      <c r="E26" s="10">
        <f t="shared" si="7"/>
        <v>0</v>
      </c>
      <c r="F26" s="31"/>
      <c r="G26" s="31"/>
      <c r="H26" s="31"/>
      <c r="I26" s="31"/>
      <c r="J26" s="31"/>
      <c r="K26" s="31"/>
      <c r="L26" s="31"/>
      <c r="M26" s="10">
        <f t="shared" si="6"/>
        <v>0</v>
      </c>
      <c r="N26" s="31"/>
      <c r="O26" s="31"/>
      <c r="P26" s="31"/>
      <c r="Q26" s="31"/>
      <c r="R26" s="31"/>
      <c r="S26" s="10">
        <f t="shared" si="8"/>
        <v>0</v>
      </c>
      <c r="T26" s="31"/>
      <c r="U26" s="31"/>
      <c r="V26" s="31"/>
      <c r="W26" s="10">
        <f t="shared" si="9"/>
        <v>0</v>
      </c>
      <c r="X26" s="31"/>
      <c r="Y26" s="31"/>
      <c r="Z26" s="31"/>
      <c r="AA26" s="31"/>
      <c r="AB26" s="31"/>
      <c r="AC26" s="31"/>
      <c r="AD26" s="31"/>
    </row>
    <row r="27" spans="1:30" ht="26.5">
      <c r="A27" s="1" t="s">
        <v>43</v>
      </c>
      <c r="B27" s="2" t="s">
        <v>44</v>
      </c>
      <c r="C27" s="10">
        <f t="shared" si="4"/>
        <v>0.5</v>
      </c>
      <c r="D27" s="10">
        <f t="shared" si="5"/>
        <v>0</v>
      </c>
      <c r="E27" s="10">
        <f t="shared" si="7"/>
        <v>0</v>
      </c>
      <c r="F27" s="10">
        <f>F28+F32</f>
        <v>0</v>
      </c>
      <c r="G27" s="10">
        <f t="shared" ref="G27:AC27" si="17">G28+G32</f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si="17"/>
        <v>0</v>
      </c>
      <c r="M27" s="10">
        <f t="shared" si="6"/>
        <v>0</v>
      </c>
      <c r="N27" s="10">
        <f t="shared" si="17"/>
        <v>0</v>
      </c>
      <c r="O27" s="10">
        <f t="shared" si="17"/>
        <v>0</v>
      </c>
      <c r="P27" s="10">
        <f t="shared" si="17"/>
        <v>0</v>
      </c>
      <c r="Q27" s="10">
        <f t="shared" si="17"/>
        <v>0</v>
      </c>
      <c r="R27" s="10">
        <f t="shared" si="17"/>
        <v>0</v>
      </c>
      <c r="S27" s="10">
        <f t="shared" si="8"/>
        <v>0</v>
      </c>
      <c r="T27" s="10">
        <f t="shared" si="17"/>
        <v>0</v>
      </c>
      <c r="U27" s="10">
        <f t="shared" si="17"/>
        <v>0</v>
      </c>
      <c r="V27" s="10">
        <f t="shared" si="17"/>
        <v>0</v>
      </c>
      <c r="W27" s="10">
        <f t="shared" si="9"/>
        <v>0.5</v>
      </c>
      <c r="X27" s="10">
        <f t="shared" si="17"/>
        <v>0</v>
      </c>
      <c r="Y27" s="10">
        <f t="shared" si="17"/>
        <v>0.5</v>
      </c>
      <c r="Z27" s="10">
        <f t="shared" si="17"/>
        <v>0</v>
      </c>
      <c r="AA27" s="10">
        <f t="shared" si="17"/>
        <v>0</v>
      </c>
      <c r="AB27" s="10">
        <f t="shared" si="17"/>
        <v>0</v>
      </c>
      <c r="AC27" s="10">
        <f t="shared" si="17"/>
        <v>0</v>
      </c>
      <c r="AD27" s="31"/>
    </row>
    <row r="28" spans="1:30" ht="26.5">
      <c r="A28" s="3" t="s">
        <v>45</v>
      </c>
      <c r="B28" s="4" t="s">
        <v>46</v>
      </c>
      <c r="C28" s="10">
        <f t="shared" si="4"/>
        <v>0.5</v>
      </c>
      <c r="D28" s="10">
        <f t="shared" si="5"/>
        <v>0</v>
      </c>
      <c r="E28" s="10">
        <f t="shared" si="7"/>
        <v>0</v>
      </c>
      <c r="F28" s="10">
        <f>F29+F30+F31</f>
        <v>0</v>
      </c>
      <c r="G28" s="10">
        <f t="shared" ref="G28:AC28" si="18">G29+G30+G31</f>
        <v>0</v>
      </c>
      <c r="H28" s="10">
        <f t="shared" si="18"/>
        <v>0</v>
      </c>
      <c r="I28" s="10">
        <f t="shared" si="18"/>
        <v>0</v>
      </c>
      <c r="J28" s="10">
        <f t="shared" si="18"/>
        <v>0</v>
      </c>
      <c r="K28" s="10">
        <f t="shared" si="18"/>
        <v>0</v>
      </c>
      <c r="L28" s="10">
        <f t="shared" si="18"/>
        <v>0</v>
      </c>
      <c r="M28" s="10">
        <f t="shared" si="6"/>
        <v>0</v>
      </c>
      <c r="N28" s="10">
        <f t="shared" si="18"/>
        <v>0</v>
      </c>
      <c r="O28" s="10">
        <f t="shared" si="18"/>
        <v>0</v>
      </c>
      <c r="P28" s="10">
        <f t="shared" si="18"/>
        <v>0</v>
      </c>
      <c r="Q28" s="10">
        <f t="shared" si="18"/>
        <v>0</v>
      </c>
      <c r="R28" s="10">
        <f t="shared" si="18"/>
        <v>0</v>
      </c>
      <c r="S28" s="10">
        <f t="shared" si="8"/>
        <v>0</v>
      </c>
      <c r="T28" s="10">
        <f t="shared" si="18"/>
        <v>0</v>
      </c>
      <c r="U28" s="10">
        <f t="shared" si="18"/>
        <v>0</v>
      </c>
      <c r="V28" s="10">
        <f t="shared" si="18"/>
        <v>0</v>
      </c>
      <c r="W28" s="10">
        <f t="shared" si="9"/>
        <v>0.5</v>
      </c>
      <c r="X28" s="10">
        <f t="shared" si="18"/>
        <v>0</v>
      </c>
      <c r="Y28" s="10">
        <f t="shared" si="18"/>
        <v>0.5</v>
      </c>
      <c r="Z28" s="10">
        <f t="shared" si="18"/>
        <v>0</v>
      </c>
      <c r="AA28" s="10">
        <f t="shared" si="18"/>
        <v>0</v>
      </c>
      <c r="AB28" s="10">
        <f t="shared" si="18"/>
        <v>0</v>
      </c>
      <c r="AC28" s="10">
        <f t="shared" si="18"/>
        <v>0</v>
      </c>
      <c r="AD28" s="31"/>
    </row>
    <row r="29" spans="1:30">
      <c r="A29" s="3" t="s">
        <v>47</v>
      </c>
      <c r="B29" s="4" t="s">
        <v>48</v>
      </c>
      <c r="C29" s="10">
        <f t="shared" si="4"/>
        <v>0</v>
      </c>
      <c r="D29" s="10">
        <f t="shared" si="5"/>
        <v>0</v>
      </c>
      <c r="E29" s="10">
        <f t="shared" si="7"/>
        <v>0</v>
      </c>
      <c r="F29" s="10"/>
      <c r="G29" s="10"/>
      <c r="H29" s="10"/>
      <c r="I29" s="10"/>
      <c r="J29" s="10"/>
      <c r="K29" s="10"/>
      <c r="L29" s="10"/>
      <c r="M29" s="10">
        <f t="shared" si="6"/>
        <v>0</v>
      </c>
      <c r="N29" s="10"/>
      <c r="O29" s="10"/>
      <c r="P29" s="10"/>
      <c r="Q29" s="10"/>
      <c r="R29" s="10"/>
      <c r="S29" s="10">
        <f t="shared" si="8"/>
        <v>0</v>
      </c>
      <c r="T29" s="10"/>
      <c r="U29" s="10"/>
      <c r="V29" s="10"/>
      <c r="W29" s="10">
        <f t="shared" si="9"/>
        <v>0</v>
      </c>
      <c r="X29" s="31"/>
      <c r="Y29" s="31"/>
      <c r="Z29" s="31"/>
      <c r="AA29" s="31"/>
      <c r="AB29" s="31"/>
      <c r="AC29" s="31"/>
      <c r="AD29" s="31"/>
    </row>
    <row r="30" spans="1:30">
      <c r="A30" s="3" t="s">
        <v>49</v>
      </c>
      <c r="B30" s="4" t="s">
        <v>50</v>
      </c>
      <c r="C30" s="10">
        <f t="shared" si="4"/>
        <v>0.2</v>
      </c>
      <c r="D30" s="10">
        <f t="shared" si="5"/>
        <v>0</v>
      </c>
      <c r="E30" s="10">
        <f t="shared" si="7"/>
        <v>0</v>
      </c>
      <c r="F30" s="10"/>
      <c r="G30" s="10"/>
      <c r="H30" s="10"/>
      <c r="I30" s="10"/>
      <c r="J30" s="10"/>
      <c r="K30" s="10"/>
      <c r="L30" s="10"/>
      <c r="M30" s="10">
        <f t="shared" si="6"/>
        <v>0</v>
      </c>
      <c r="N30" s="10"/>
      <c r="O30" s="10"/>
      <c r="P30" s="10"/>
      <c r="Q30" s="10"/>
      <c r="R30" s="10"/>
      <c r="S30" s="10">
        <f t="shared" si="8"/>
        <v>0</v>
      </c>
      <c r="T30" s="10"/>
      <c r="U30" s="10"/>
      <c r="V30" s="10"/>
      <c r="W30" s="10">
        <f t="shared" si="9"/>
        <v>0.2</v>
      </c>
      <c r="X30" s="31"/>
      <c r="Y30" s="49">
        <v>0.2</v>
      </c>
      <c r="Z30" s="31"/>
      <c r="AA30" s="31"/>
      <c r="AB30" s="31"/>
      <c r="AC30" s="31"/>
      <c r="AD30" s="31" t="s">
        <v>2074</v>
      </c>
    </row>
    <row r="31" spans="1:30" ht="39.5">
      <c r="A31" s="3" t="s">
        <v>136</v>
      </c>
      <c r="B31" s="4" t="s">
        <v>51</v>
      </c>
      <c r="C31" s="10">
        <f t="shared" si="4"/>
        <v>0.3</v>
      </c>
      <c r="D31" s="10">
        <f t="shared" si="5"/>
        <v>0</v>
      </c>
      <c r="E31" s="10">
        <f t="shared" si="7"/>
        <v>0</v>
      </c>
      <c r="F31" s="10"/>
      <c r="G31" s="10"/>
      <c r="H31" s="10"/>
      <c r="I31" s="10"/>
      <c r="J31" s="10"/>
      <c r="K31" s="10"/>
      <c r="L31" s="10"/>
      <c r="M31" s="10">
        <f t="shared" si="6"/>
        <v>0</v>
      </c>
      <c r="N31" s="10"/>
      <c r="O31" s="10"/>
      <c r="P31" s="10"/>
      <c r="Q31" s="10"/>
      <c r="R31" s="10"/>
      <c r="S31" s="10">
        <f t="shared" si="8"/>
        <v>0</v>
      </c>
      <c r="T31" s="10"/>
      <c r="U31" s="10"/>
      <c r="V31" s="10"/>
      <c r="W31" s="10">
        <f t="shared" si="9"/>
        <v>0.3</v>
      </c>
      <c r="X31" s="31"/>
      <c r="Y31" s="49">
        <v>0.3</v>
      </c>
      <c r="Z31" s="31"/>
      <c r="AA31" s="31"/>
      <c r="AB31" s="31"/>
      <c r="AC31" s="31"/>
      <c r="AD31" s="31" t="s">
        <v>2075</v>
      </c>
    </row>
    <row r="32" spans="1:30" ht="26.5">
      <c r="A32" s="3" t="s">
        <v>52</v>
      </c>
      <c r="B32" s="4" t="s">
        <v>53</v>
      </c>
      <c r="C32" s="10">
        <f t="shared" si="4"/>
        <v>0</v>
      </c>
      <c r="D32" s="10">
        <f t="shared" si="5"/>
        <v>0</v>
      </c>
      <c r="E32" s="10">
        <f t="shared" si="7"/>
        <v>0</v>
      </c>
      <c r="F32" s="10">
        <f>F33+F34+F35+F36</f>
        <v>0</v>
      </c>
      <c r="G32" s="10">
        <f t="shared" ref="G32:AC32" si="19">G33+G34+G35+G36</f>
        <v>0</v>
      </c>
      <c r="H32" s="10">
        <f t="shared" si="19"/>
        <v>0</v>
      </c>
      <c r="I32" s="10">
        <f t="shared" si="19"/>
        <v>0</v>
      </c>
      <c r="J32" s="10">
        <f t="shared" si="19"/>
        <v>0</v>
      </c>
      <c r="K32" s="10">
        <f t="shared" si="19"/>
        <v>0</v>
      </c>
      <c r="L32" s="10">
        <f t="shared" si="19"/>
        <v>0</v>
      </c>
      <c r="M32" s="10">
        <f t="shared" si="6"/>
        <v>0</v>
      </c>
      <c r="N32" s="10">
        <f t="shared" si="19"/>
        <v>0</v>
      </c>
      <c r="O32" s="10">
        <f t="shared" si="19"/>
        <v>0</v>
      </c>
      <c r="P32" s="10">
        <f t="shared" si="19"/>
        <v>0</v>
      </c>
      <c r="Q32" s="10">
        <f t="shared" si="19"/>
        <v>0</v>
      </c>
      <c r="R32" s="10">
        <f t="shared" si="19"/>
        <v>0</v>
      </c>
      <c r="S32" s="10">
        <f t="shared" si="8"/>
        <v>0</v>
      </c>
      <c r="T32" s="10">
        <f t="shared" si="19"/>
        <v>0</v>
      </c>
      <c r="U32" s="10">
        <f t="shared" si="19"/>
        <v>0</v>
      </c>
      <c r="V32" s="10">
        <f t="shared" si="19"/>
        <v>0</v>
      </c>
      <c r="W32" s="10">
        <f t="shared" si="9"/>
        <v>0</v>
      </c>
      <c r="X32" s="10">
        <f t="shared" si="19"/>
        <v>0</v>
      </c>
      <c r="Y32" s="10">
        <f t="shared" si="19"/>
        <v>0</v>
      </c>
      <c r="Z32" s="10">
        <f t="shared" si="19"/>
        <v>0</v>
      </c>
      <c r="AA32" s="10">
        <f t="shared" si="19"/>
        <v>0</v>
      </c>
      <c r="AB32" s="10">
        <f t="shared" si="19"/>
        <v>0</v>
      </c>
      <c r="AC32" s="10">
        <f t="shared" si="19"/>
        <v>0</v>
      </c>
      <c r="AD32" s="31"/>
    </row>
    <row r="33" spans="1:30">
      <c r="A33" s="3" t="s">
        <v>54</v>
      </c>
      <c r="B33" s="4" t="s">
        <v>55</v>
      </c>
      <c r="C33" s="10">
        <f t="shared" si="4"/>
        <v>0</v>
      </c>
      <c r="D33" s="10">
        <f t="shared" si="5"/>
        <v>0</v>
      </c>
      <c r="E33" s="10">
        <f t="shared" si="7"/>
        <v>0</v>
      </c>
      <c r="F33" s="10"/>
      <c r="G33" s="10"/>
      <c r="H33" s="10"/>
      <c r="I33" s="10"/>
      <c r="J33" s="10"/>
      <c r="K33" s="10"/>
      <c r="L33" s="10"/>
      <c r="M33" s="10">
        <f t="shared" si="6"/>
        <v>0</v>
      </c>
      <c r="N33" s="10"/>
      <c r="O33" s="10"/>
      <c r="P33" s="10"/>
      <c r="Q33" s="10"/>
      <c r="R33" s="10"/>
      <c r="S33" s="10">
        <f t="shared" si="8"/>
        <v>0</v>
      </c>
      <c r="T33" s="10"/>
      <c r="U33" s="10"/>
      <c r="V33" s="10"/>
      <c r="W33" s="10">
        <f t="shared" si="9"/>
        <v>0</v>
      </c>
      <c r="X33" s="31"/>
      <c r="Y33" s="31"/>
      <c r="Z33" s="31"/>
      <c r="AA33" s="31"/>
      <c r="AB33" s="31"/>
      <c r="AC33" s="31"/>
      <c r="AD33" s="31"/>
    </row>
    <row r="34" spans="1:30">
      <c r="A34" s="3" t="s">
        <v>56</v>
      </c>
      <c r="B34" s="4" t="s">
        <v>57</v>
      </c>
      <c r="C34" s="10">
        <f t="shared" si="4"/>
        <v>0</v>
      </c>
      <c r="D34" s="10">
        <f t="shared" si="5"/>
        <v>0</v>
      </c>
      <c r="E34" s="10">
        <f t="shared" si="7"/>
        <v>0</v>
      </c>
      <c r="F34" s="10"/>
      <c r="G34" s="10"/>
      <c r="H34" s="10"/>
      <c r="I34" s="10"/>
      <c r="J34" s="10"/>
      <c r="K34" s="10"/>
      <c r="L34" s="10"/>
      <c r="M34" s="10">
        <f t="shared" si="6"/>
        <v>0</v>
      </c>
      <c r="N34" s="10"/>
      <c r="O34" s="10"/>
      <c r="P34" s="10"/>
      <c r="Q34" s="10"/>
      <c r="R34" s="10"/>
      <c r="S34" s="10">
        <f t="shared" si="8"/>
        <v>0</v>
      </c>
      <c r="T34" s="10"/>
      <c r="U34" s="10"/>
      <c r="V34" s="10"/>
      <c r="W34" s="10">
        <f t="shared" si="9"/>
        <v>0</v>
      </c>
      <c r="X34" s="31"/>
      <c r="Y34" s="31"/>
      <c r="Z34" s="31"/>
      <c r="AA34" s="31"/>
      <c r="AB34" s="31"/>
      <c r="AC34" s="31"/>
      <c r="AD34" s="31"/>
    </row>
    <row r="35" spans="1:30">
      <c r="A35" s="3" t="s">
        <v>58</v>
      </c>
      <c r="B35" s="4" t="s">
        <v>59</v>
      </c>
      <c r="C35" s="10">
        <f t="shared" si="4"/>
        <v>0</v>
      </c>
      <c r="D35" s="10">
        <f t="shared" si="5"/>
        <v>0</v>
      </c>
      <c r="E35" s="10">
        <f t="shared" si="7"/>
        <v>0</v>
      </c>
      <c r="F35" s="10"/>
      <c r="G35" s="10"/>
      <c r="H35" s="10"/>
      <c r="I35" s="10"/>
      <c r="J35" s="10"/>
      <c r="K35" s="10"/>
      <c r="L35" s="10"/>
      <c r="M35" s="10">
        <f t="shared" si="6"/>
        <v>0</v>
      </c>
      <c r="N35" s="10"/>
      <c r="O35" s="10"/>
      <c r="P35" s="10"/>
      <c r="Q35" s="10"/>
      <c r="R35" s="10"/>
      <c r="S35" s="10">
        <f t="shared" si="8"/>
        <v>0</v>
      </c>
      <c r="T35" s="10"/>
      <c r="U35" s="10"/>
      <c r="V35" s="10"/>
      <c r="W35" s="10">
        <f t="shared" si="9"/>
        <v>0</v>
      </c>
      <c r="X35" s="31"/>
      <c r="Y35" s="31"/>
      <c r="Z35" s="31"/>
      <c r="AA35" s="31"/>
      <c r="AB35" s="31"/>
      <c r="AC35" s="31"/>
      <c r="AD35" s="31"/>
    </row>
    <row r="36" spans="1:30" ht="26.5">
      <c r="A36" s="3" t="s">
        <v>60</v>
      </c>
      <c r="B36" s="4" t="s">
        <v>61</v>
      </c>
      <c r="C36" s="10">
        <f t="shared" si="4"/>
        <v>0</v>
      </c>
      <c r="D36" s="10">
        <f t="shared" si="5"/>
        <v>0</v>
      </c>
      <c r="E36" s="10">
        <f t="shared" si="7"/>
        <v>0</v>
      </c>
      <c r="F36" s="10"/>
      <c r="G36" s="10"/>
      <c r="H36" s="10"/>
      <c r="I36" s="10"/>
      <c r="J36" s="10"/>
      <c r="K36" s="10"/>
      <c r="L36" s="10"/>
      <c r="M36" s="10">
        <f t="shared" si="6"/>
        <v>0</v>
      </c>
      <c r="N36" s="10"/>
      <c r="O36" s="10"/>
      <c r="P36" s="10"/>
      <c r="Q36" s="10"/>
      <c r="R36" s="10"/>
      <c r="S36" s="10">
        <f t="shared" si="8"/>
        <v>0</v>
      </c>
      <c r="T36" s="10"/>
      <c r="U36" s="10"/>
      <c r="V36" s="10"/>
      <c r="W36" s="10">
        <f t="shared" si="9"/>
        <v>0</v>
      </c>
      <c r="X36" s="31"/>
      <c r="Y36" s="31"/>
      <c r="Z36" s="31"/>
      <c r="AA36" s="31"/>
      <c r="AB36" s="31"/>
      <c r="AC36" s="31"/>
      <c r="AD36" s="31"/>
    </row>
    <row r="37" spans="1:30">
      <c r="A37" s="1" t="s">
        <v>102</v>
      </c>
      <c r="B37" s="2" t="s">
        <v>62</v>
      </c>
      <c r="C37" s="10">
        <f t="shared" si="4"/>
        <v>0</v>
      </c>
      <c r="D37" s="10">
        <f t="shared" si="5"/>
        <v>0</v>
      </c>
      <c r="E37" s="10">
        <f t="shared" si="7"/>
        <v>0</v>
      </c>
      <c r="F37" s="10">
        <f>SUM(F38:F43)</f>
        <v>0</v>
      </c>
      <c r="G37" s="10">
        <f t="shared" ref="G37:AC37" si="20">SUM(G38:G43)</f>
        <v>0</v>
      </c>
      <c r="H37" s="10">
        <f t="shared" si="20"/>
        <v>0</v>
      </c>
      <c r="I37" s="10">
        <f t="shared" si="20"/>
        <v>0</v>
      </c>
      <c r="J37" s="10">
        <f t="shared" si="20"/>
        <v>0</v>
      </c>
      <c r="K37" s="10">
        <f t="shared" si="20"/>
        <v>0</v>
      </c>
      <c r="L37" s="10">
        <f t="shared" si="20"/>
        <v>0</v>
      </c>
      <c r="M37" s="10">
        <f t="shared" si="6"/>
        <v>0</v>
      </c>
      <c r="N37" s="10">
        <f t="shared" si="20"/>
        <v>0</v>
      </c>
      <c r="O37" s="10">
        <f t="shared" si="20"/>
        <v>0</v>
      </c>
      <c r="P37" s="10">
        <f t="shared" si="20"/>
        <v>0</v>
      </c>
      <c r="Q37" s="10">
        <f t="shared" si="20"/>
        <v>0</v>
      </c>
      <c r="R37" s="10">
        <f t="shared" si="20"/>
        <v>0</v>
      </c>
      <c r="S37" s="10">
        <f t="shared" si="8"/>
        <v>0</v>
      </c>
      <c r="T37" s="10">
        <f t="shared" si="20"/>
        <v>0</v>
      </c>
      <c r="U37" s="10">
        <f t="shared" si="20"/>
        <v>0</v>
      </c>
      <c r="V37" s="10">
        <f t="shared" si="20"/>
        <v>0</v>
      </c>
      <c r="W37" s="10">
        <f t="shared" si="9"/>
        <v>0</v>
      </c>
      <c r="X37" s="10">
        <f t="shared" si="20"/>
        <v>0</v>
      </c>
      <c r="Y37" s="10">
        <f t="shared" si="20"/>
        <v>0</v>
      </c>
      <c r="Z37" s="10">
        <f t="shared" si="20"/>
        <v>0</v>
      </c>
      <c r="AA37" s="10">
        <f t="shared" si="20"/>
        <v>0</v>
      </c>
      <c r="AB37" s="10">
        <f t="shared" si="20"/>
        <v>0</v>
      </c>
      <c r="AC37" s="10">
        <f t="shared" si="20"/>
        <v>0</v>
      </c>
      <c r="AD37" s="31"/>
    </row>
    <row r="38" spans="1:30" ht="26.5">
      <c r="A38" s="3" t="s">
        <v>63</v>
      </c>
      <c r="B38" s="4" t="s">
        <v>64</v>
      </c>
      <c r="C38" s="10">
        <f t="shared" si="4"/>
        <v>0</v>
      </c>
      <c r="D38" s="10">
        <f t="shared" si="5"/>
        <v>0</v>
      </c>
      <c r="E38" s="10">
        <f t="shared" si="7"/>
        <v>0</v>
      </c>
      <c r="F38" s="31"/>
      <c r="G38" s="31"/>
      <c r="H38" s="31"/>
      <c r="I38" s="31"/>
      <c r="J38" s="31"/>
      <c r="K38" s="31"/>
      <c r="L38" s="31"/>
      <c r="M38" s="10">
        <f t="shared" si="6"/>
        <v>0</v>
      </c>
      <c r="N38" s="31"/>
      <c r="O38" s="31"/>
      <c r="P38" s="31"/>
      <c r="Q38" s="31"/>
      <c r="R38" s="31"/>
      <c r="S38" s="10">
        <f t="shared" si="8"/>
        <v>0</v>
      </c>
      <c r="T38" s="31"/>
      <c r="U38" s="31"/>
      <c r="V38" s="31"/>
      <c r="W38" s="10">
        <f t="shared" si="9"/>
        <v>0</v>
      </c>
      <c r="X38" s="31"/>
      <c r="Y38" s="31"/>
      <c r="Z38" s="31"/>
      <c r="AA38" s="31"/>
      <c r="AB38" s="31"/>
      <c r="AC38" s="31"/>
      <c r="AD38" s="31"/>
    </row>
    <row r="39" spans="1:30" ht="26.5">
      <c r="A39" s="3" t="s">
        <v>111</v>
      </c>
      <c r="B39" s="4" t="s">
        <v>65</v>
      </c>
      <c r="C39" s="10">
        <f t="shared" si="4"/>
        <v>0</v>
      </c>
      <c r="D39" s="10">
        <f t="shared" si="5"/>
        <v>0</v>
      </c>
      <c r="E39" s="10">
        <f t="shared" si="7"/>
        <v>0</v>
      </c>
      <c r="F39" s="31"/>
      <c r="G39" s="31"/>
      <c r="H39" s="31"/>
      <c r="I39" s="31"/>
      <c r="J39" s="31"/>
      <c r="K39" s="31"/>
      <c r="L39" s="31"/>
      <c r="M39" s="10">
        <f t="shared" si="6"/>
        <v>0</v>
      </c>
      <c r="N39" s="31"/>
      <c r="O39" s="31"/>
      <c r="P39" s="31"/>
      <c r="Q39" s="31"/>
      <c r="R39" s="31"/>
      <c r="S39" s="10">
        <f t="shared" si="8"/>
        <v>0</v>
      </c>
      <c r="T39" s="31"/>
      <c r="U39" s="31"/>
      <c r="V39" s="31"/>
      <c r="W39" s="10">
        <f t="shared" si="9"/>
        <v>0</v>
      </c>
      <c r="X39" s="31"/>
      <c r="Y39" s="31"/>
      <c r="Z39" s="31"/>
      <c r="AA39" s="31"/>
      <c r="AB39" s="31"/>
      <c r="AC39" s="31"/>
      <c r="AD39" s="31"/>
    </row>
    <row r="40" spans="1:30">
      <c r="A40" s="3" t="s">
        <v>66</v>
      </c>
      <c r="B40" s="4" t="s">
        <v>67</v>
      </c>
      <c r="C40" s="10">
        <f t="shared" si="4"/>
        <v>0</v>
      </c>
      <c r="D40" s="10">
        <f t="shared" si="5"/>
        <v>0</v>
      </c>
      <c r="E40" s="10">
        <f t="shared" si="7"/>
        <v>0</v>
      </c>
      <c r="F40" s="31"/>
      <c r="G40" s="31"/>
      <c r="H40" s="31"/>
      <c r="I40" s="31"/>
      <c r="J40" s="31"/>
      <c r="K40" s="31"/>
      <c r="L40" s="31"/>
      <c r="M40" s="10">
        <f t="shared" si="6"/>
        <v>0</v>
      </c>
      <c r="N40" s="31"/>
      <c r="O40" s="31"/>
      <c r="P40" s="31"/>
      <c r="Q40" s="31"/>
      <c r="R40" s="31"/>
      <c r="S40" s="10">
        <f t="shared" si="8"/>
        <v>0</v>
      </c>
      <c r="T40" s="31"/>
      <c r="U40" s="31"/>
      <c r="V40" s="31"/>
      <c r="W40" s="10">
        <f t="shared" si="9"/>
        <v>0</v>
      </c>
      <c r="X40" s="31"/>
      <c r="Y40" s="31"/>
      <c r="Z40" s="31"/>
      <c r="AA40" s="31"/>
      <c r="AB40" s="31"/>
      <c r="AC40" s="31"/>
      <c r="AD40" s="31"/>
    </row>
    <row r="41" spans="1:30" ht="26.5">
      <c r="A41" s="3" t="s">
        <v>110</v>
      </c>
      <c r="B41" s="4" t="s">
        <v>68</v>
      </c>
      <c r="C41" s="10">
        <f t="shared" si="4"/>
        <v>0</v>
      </c>
      <c r="D41" s="10">
        <f t="shared" si="5"/>
        <v>0</v>
      </c>
      <c r="E41" s="10">
        <f t="shared" si="7"/>
        <v>0</v>
      </c>
      <c r="F41" s="31"/>
      <c r="G41" s="31"/>
      <c r="H41" s="31"/>
      <c r="I41" s="31"/>
      <c r="J41" s="31"/>
      <c r="K41" s="31"/>
      <c r="L41" s="31"/>
      <c r="M41" s="10">
        <f t="shared" si="6"/>
        <v>0</v>
      </c>
      <c r="N41" s="31"/>
      <c r="O41" s="31"/>
      <c r="P41" s="31"/>
      <c r="Q41" s="31"/>
      <c r="R41" s="31"/>
      <c r="S41" s="10">
        <f t="shared" si="8"/>
        <v>0</v>
      </c>
      <c r="T41" s="31"/>
      <c r="U41" s="31"/>
      <c r="V41" s="31"/>
      <c r="W41" s="10">
        <f t="shared" si="9"/>
        <v>0</v>
      </c>
      <c r="X41" s="31"/>
      <c r="Y41" s="31"/>
      <c r="Z41" s="31"/>
      <c r="AA41" s="31"/>
      <c r="AB41" s="31"/>
      <c r="AC41" s="31"/>
      <c r="AD41" s="31"/>
    </row>
    <row r="42" spans="1:30" ht="39.5">
      <c r="A42" s="3" t="s">
        <v>135</v>
      </c>
      <c r="B42" s="4" t="s">
        <v>69</v>
      </c>
      <c r="C42" s="10">
        <f t="shared" si="4"/>
        <v>0</v>
      </c>
      <c r="D42" s="10">
        <f t="shared" si="5"/>
        <v>0</v>
      </c>
      <c r="E42" s="10">
        <f t="shared" si="7"/>
        <v>0</v>
      </c>
      <c r="F42" s="31"/>
      <c r="G42" s="31"/>
      <c r="H42" s="31"/>
      <c r="I42" s="31"/>
      <c r="J42" s="31"/>
      <c r="K42" s="31"/>
      <c r="L42" s="31"/>
      <c r="M42" s="10">
        <f t="shared" si="6"/>
        <v>0</v>
      </c>
      <c r="N42" s="31"/>
      <c r="O42" s="31"/>
      <c r="P42" s="31"/>
      <c r="Q42" s="31"/>
      <c r="R42" s="31"/>
      <c r="S42" s="10">
        <f t="shared" si="8"/>
        <v>0</v>
      </c>
      <c r="T42" s="31"/>
      <c r="U42" s="31"/>
      <c r="V42" s="31"/>
      <c r="W42" s="10">
        <f t="shared" si="9"/>
        <v>0</v>
      </c>
      <c r="X42" s="31"/>
      <c r="Y42" s="31"/>
      <c r="Z42" s="31"/>
      <c r="AA42" s="31"/>
      <c r="AB42" s="31"/>
      <c r="AC42" s="31"/>
      <c r="AD42" s="31"/>
    </row>
    <row r="43" spans="1:30" ht="26.5">
      <c r="A43" s="3" t="s">
        <v>70</v>
      </c>
      <c r="B43" s="4" t="s">
        <v>71</v>
      </c>
      <c r="C43" s="10">
        <f t="shared" si="4"/>
        <v>0</v>
      </c>
      <c r="D43" s="10">
        <f t="shared" si="5"/>
        <v>0</v>
      </c>
      <c r="E43" s="10">
        <f t="shared" si="7"/>
        <v>0</v>
      </c>
      <c r="F43" s="31"/>
      <c r="G43" s="31"/>
      <c r="H43" s="31"/>
      <c r="I43" s="31"/>
      <c r="J43" s="31"/>
      <c r="K43" s="31"/>
      <c r="L43" s="31"/>
      <c r="M43" s="10">
        <f t="shared" si="6"/>
        <v>0</v>
      </c>
      <c r="N43" s="31"/>
      <c r="O43" s="31"/>
      <c r="P43" s="31"/>
      <c r="Q43" s="31"/>
      <c r="R43" s="31"/>
      <c r="S43" s="10">
        <f t="shared" si="8"/>
        <v>0</v>
      </c>
      <c r="T43" s="31"/>
      <c r="U43" s="31"/>
      <c r="V43" s="31"/>
      <c r="W43" s="10">
        <f t="shared" si="9"/>
        <v>0</v>
      </c>
      <c r="X43" s="31"/>
      <c r="Y43" s="31"/>
      <c r="Z43" s="31"/>
      <c r="AA43" s="31"/>
      <c r="AB43" s="31"/>
      <c r="AC43" s="31"/>
      <c r="AD43" s="31"/>
    </row>
    <row r="44" spans="1:30" ht="26.5">
      <c r="A44" s="1" t="s">
        <v>98</v>
      </c>
      <c r="B44" s="2" t="s">
        <v>99</v>
      </c>
      <c r="C44" s="10">
        <f t="shared" si="4"/>
        <v>0</v>
      </c>
      <c r="D44" s="10">
        <f t="shared" si="5"/>
        <v>0</v>
      </c>
      <c r="E44" s="10">
        <f t="shared" si="7"/>
        <v>0</v>
      </c>
      <c r="F44" s="31"/>
      <c r="G44" s="31"/>
      <c r="H44" s="31"/>
      <c r="I44" s="31"/>
      <c r="J44" s="31"/>
      <c r="K44" s="31"/>
      <c r="L44" s="31"/>
      <c r="M44" s="10">
        <f t="shared" si="6"/>
        <v>0</v>
      </c>
      <c r="N44" s="31"/>
      <c r="O44" s="31"/>
      <c r="P44" s="31"/>
      <c r="Q44" s="31"/>
      <c r="R44" s="31"/>
      <c r="S44" s="10">
        <f t="shared" si="8"/>
        <v>0</v>
      </c>
      <c r="T44" s="31"/>
      <c r="U44" s="31"/>
      <c r="V44" s="31"/>
      <c r="W44" s="10">
        <f t="shared" si="9"/>
        <v>0</v>
      </c>
      <c r="X44" s="31"/>
      <c r="Y44" s="31"/>
      <c r="Z44" s="31"/>
      <c r="AA44" s="31"/>
      <c r="AB44" s="31"/>
      <c r="AC44" s="31"/>
      <c r="AD44" s="31"/>
    </row>
    <row r="45" spans="1:30" ht="26.5">
      <c r="A45" s="1" t="s">
        <v>72</v>
      </c>
      <c r="B45" s="2" t="s">
        <v>73</v>
      </c>
      <c r="C45" s="10">
        <f t="shared" si="4"/>
        <v>0</v>
      </c>
      <c r="D45" s="10">
        <f t="shared" si="5"/>
        <v>0</v>
      </c>
      <c r="E45" s="10">
        <f t="shared" si="7"/>
        <v>0</v>
      </c>
      <c r="F45" s="31"/>
      <c r="G45" s="31"/>
      <c r="H45" s="31"/>
      <c r="I45" s="31"/>
      <c r="J45" s="31"/>
      <c r="K45" s="31"/>
      <c r="L45" s="31"/>
      <c r="M45" s="10">
        <f t="shared" si="6"/>
        <v>0</v>
      </c>
      <c r="N45" s="31"/>
      <c r="O45" s="31"/>
      <c r="P45" s="31"/>
      <c r="Q45" s="31"/>
      <c r="R45" s="31"/>
      <c r="S45" s="10">
        <f t="shared" si="8"/>
        <v>0</v>
      </c>
      <c r="T45" s="31"/>
      <c r="U45" s="31"/>
      <c r="V45" s="31"/>
      <c r="W45" s="10">
        <f t="shared" si="9"/>
        <v>0</v>
      </c>
      <c r="X45" s="31"/>
      <c r="Y45" s="31"/>
      <c r="Z45" s="31"/>
      <c r="AA45" s="31"/>
      <c r="AB45" s="31"/>
      <c r="AC45" s="31"/>
      <c r="AD45" s="31"/>
    </row>
    <row r="46" spans="1:30">
      <c r="A46" s="1" t="s">
        <v>301</v>
      </c>
      <c r="B46" s="7"/>
      <c r="C46" s="10">
        <f t="shared" si="4"/>
        <v>0.5</v>
      </c>
      <c r="D46" s="22">
        <f t="shared" ref="D46:AC46" si="21">D5+D13+D18+D23+D27++D37+D44+D45</f>
        <v>0</v>
      </c>
      <c r="E46" s="22">
        <f t="shared" si="21"/>
        <v>0</v>
      </c>
      <c r="F46" s="22">
        <f>F5+F13+F18+F23+F27++F37+F44+F45</f>
        <v>0</v>
      </c>
      <c r="G46" s="22">
        <f t="shared" si="21"/>
        <v>0</v>
      </c>
      <c r="H46" s="22">
        <f t="shared" si="21"/>
        <v>0</v>
      </c>
      <c r="I46" s="22">
        <f t="shared" si="21"/>
        <v>0</v>
      </c>
      <c r="J46" s="22">
        <f t="shared" si="21"/>
        <v>0</v>
      </c>
      <c r="K46" s="22">
        <f t="shared" si="21"/>
        <v>0</v>
      </c>
      <c r="L46" s="22">
        <f t="shared" si="21"/>
        <v>0</v>
      </c>
      <c r="M46" s="10">
        <f t="shared" si="6"/>
        <v>0</v>
      </c>
      <c r="N46" s="22">
        <f t="shared" si="21"/>
        <v>0</v>
      </c>
      <c r="O46" s="22">
        <f t="shared" si="21"/>
        <v>0</v>
      </c>
      <c r="P46" s="22">
        <f t="shared" si="21"/>
        <v>0</v>
      </c>
      <c r="Q46" s="22">
        <f t="shared" si="21"/>
        <v>0</v>
      </c>
      <c r="R46" s="22">
        <f t="shared" si="21"/>
        <v>0</v>
      </c>
      <c r="S46" s="22">
        <f t="shared" si="21"/>
        <v>0</v>
      </c>
      <c r="T46" s="22">
        <f t="shared" si="21"/>
        <v>0</v>
      </c>
      <c r="U46" s="22">
        <f t="shared" si="21"/>
        <v>0</v>
      </c>
      <c r="V46" s="22">
        <f t="shared" si="21"/>
        <v>0</v>
      </c>
      <c r="W46" s="22">
        <f t="shared" si="21"/>
        <v>0.5</v>
      </c>
      <c r="X46" s="22">
        <f t="shared" si="21"/>
        <v>0</v>
      </c>
      <c r="Y46" s="22">
        <f t="shared" si="21"/>
        <v>0.5</v>
      </c>
      <c r="Z46" s="22">
        <f t="shared" si="21"/>
        <v>0</v>
      </c>
      <c r="AA46" s="22">
        <f t="shared" si="21"/>
        <v>0</v>
      </c>
      <c r="AB46" s="22">
        <f t="shared" si="21"/>
        <v>0</v>
      </c>
      <c r="AC46" s="22">
        <f t="shared" si="21"/>
        <v>0</v>
      </c>
      <c r="AD46" s="31"/>
    </row>
    <row r="47" spans="1:30">
      <c r="A47" s="18" t="s">
        <v>1656</v>
      </c>
    </row>
    <row r="48" spans="1:30">
      <c r="A48" s="19" t="s">
        <v>106</v>
      </c>
      <c r="B48" s="10"/>
      <c r="C48" s="10">
        <f>C49+C50+C51+C54</f>
        <v>0.5</v>
      </c>
    </row>
    <row r="49" spans="1:3">
      <c r="A49" s="19" t="s">
        <v>92</v>
      </c>
      <c r="B49" s="21">
        <v>1</v>
      </c>
      <c r="C49" s="31">
        <v>0.5</v>
      </c>
    </row>
    <row r="50" spans="1:3">
      <c r="A50" s="19" t="s">
        <v>93</v>
      </c>
      <c r="B50" s="21">
        <v>2</v>
      </c>
      <c r="C50" s="31"/>
    </row>
    <row r="51" spans="1:3">
      <c r="A51" s="19" t="s">
        <v>94</v>
      </c>
      <c r="B51" s="21">
        <v>3</v>
      </c>
      <c r="C51" s="10">
        <f>C52+C53</f>
        <v>0</v>
      </c>
    </row>
    <row r="52" spans="1:3">
      <c r="A52" s="20" t="s">
        <v>96</v>
      </c>
      <c r="B52" s="21">
        <v>31</v>
      </c>
      <c r="C52" s="31"/>
    </row>
    <row r="53" spans="1:3">
      <c r="A53" s="20" t="s">
        <v>97</v>
      </c>
      <c r="B53" s="21">
        <v>32</v>
      </c>
      <c r="C53" s="31"/>
    </row>
    <row r="54" spans="1:3">
      <c r="A54" s="19" t="s">
        <v>95</v>
      </c>
      <c r="B54" s="21">
        <v>4</v>
      </c>
      <c r="C54" s="31"/>
    </row>
  </sheetData>
  <mergeCells count="2">
    <mergeCell ref="A3:A4"/>
    <mergeCell ref="B3:B4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54"/>
  <sheetViews>
    <sheetView topLeftCell="A16" zoomScale="60" zoomScaleNormal="60" workbookViewId="0">
      <selection activeCell="Q9" sqref="Q9"/>
    </sheetView>
  </sheetViews>
  <sheetFormatPr defaultRowHeight="14.5"/>
  <cols>
    <col min="1" max="1" width="34.26953125" customWidth="1"/>
    <col min="2" max="29" width="7.7265625" customWidth="1"/>
    <col min="30" max="30" width="21.26953125" customWidth="1"/>
  </cols>
  <sheetData>
    <row r="1" spans="1:30" ht="18.5">
      <c r="A1" s="30" t="s">
        <v>1876</v>
      </c>
      <c r="B1" s="41"/>
    </row>
    <row r="2" spans="1:30">
      <c r="A2" s="26" t="s">
        <v>138</v>
      </c>
      <c r="B2" s="27"/>
      <c r="C2" s="28"/>
      <c r="D2" s="29" t="s">
        <v>303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>
      <c r="A3" s="92" t="s">
        <v>300</v>
      </c>
      <c r="B3" s="94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1300</v>
      </c>
      <c r="Q3" s="12" t="s">
        <v>1301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>
      <c r="A4" s="93"/>
      <c r="B4" s="94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302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1303</v>
      </c>
      <c r="Q4" s="14" t="s">
        <v>1302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>
      <c r="A5" s="1" t="s">
        <v>2</v>
      </c>
      <c r="B5" s="2" t="s">
        <v>3</v>
      </c>
      <c r="C5" s="10">
        <f>D5+L5+M5+S5+W5+Z5+AA5+AB5+AC5</f>
        <v>0</v>
      </c>
      <c r="D5" s="10">
        <f>E5+J5+K5</f>
        <v>0</v>
      </c>
      <c r="E5" s="10">
        <f>SUM(F5:I5)</f>
        <v>0</v>
      </c>
      <c r="F5" s="10">
        <f>F6+F7+F8+F12</f>
        <v>0</v>
      </c>
      <c r="G5" s="10">
        <f t="shared" ref="G5:L5" si="0">G6+G7+G8+G12</f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0">
        <f t="shared" si="0"/>
        <v>0</v>
      </c>
      <c r="M5" s="10">
        <f>N5+O5+P5+Q5+R5</f>
        <v>0</v>
      </c>
      <c r="N5" s="10">
        <f t="shared" ref="N5:R5" si="1">N6+N7+N8+N12</f>
        <v>0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>T5+U5+V5</f>
        <v>0</v>
      </c>
      <c r="T5" s="10">
        <f t="shared" ref="T5:V5" si="2">T6+T7+T8+T12</f>
        <v>0</v>
      </c>
      <c r="U5" s="10">
        <f t="shared" si="2"/>
        <v>0</v>
      </c>
      <c r="V5" s="10">
        <f t="shared" si="2"/>
        <v>0</v>
      </c>
      <c r="W5" s="10">
        <f>X5+Y5</f>
        <v>0</v>
      </c>
      <c r="X5" s="10">
        <f t="shared" ref="X5:AC5" si="3">X6+X7+X8+X12</f>
        <v>0</v>
      </c>
      <c r="Y5" s="10">
        <f t="shared" si="3"/>
        <v>0</v>
      </c>
      <c r="Z5" s="10">
        <f t="shared" si="3"/>
        <v>0</v>
      </c>
      <c r="AA5" s="10">
        <f t="shared" si="3"/>
        <v>0</v>
      </c>
      <c r="AB5" s="10">
        <f t="shared" si="3"/>
        <v>0</v>
      </c>
      <c r="AC5" s="10">
        <f t="shared" si="3"/>
        <v>0</v>
      </c>
      <c r="AD5" s="31"/>
    </row>
    <row r="6" spans="1:30">
      <c r="A6" s="3" t="s">
        <v>4</v>
      </c>
      <c r="B6" s="4" t="s">
        <v>5</v>
      </c>
      <c r="C6" s="10">
        <f t="shared" ref="C6:C46" si="4">D6+L6+M6+S6+W6+Z6+AA6+AB6+AC6</f>
        <v>0</v>
      </c>
      <c r="D6" s="10">
        <f t="shared" ref="D6:D45" si="5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46" si="6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31"/>
    </row>
    <row r="7" spans="1:30">
      <c r="A7" s="3" t="s">
        <v>6</v>
      </c>
      <c r="B7" s="4" t="s">
        <v>7</v>
      </c>
      <c r="C7" s="10">
        <f t="shared" si="4"/>
        <v>0</v>
      </c>
      <c r="D7" s="10">
        <f t="shared" si="5"/>
        <v>0</v>
      </c>
      <c r="E7" s="10">
        <f t="shared" ref="E7:E45" si="7">SUM(F7:I7)</f>
        <v>0</v>
      </c>
      <c r="F7" s="31"/>
      <c r="G7" s="31"/>
      <c r="H7" s="31"/>
      <c r="I7" s="31"/>
      <c r="J7" s="31"/>
      <c r="K7" s="31"/>
      <c r="L7" s="31"/>
      <c r="M7" s="10">
        <f t="shared" si="6"/>
        <v>0</v>
      </c>
      <c r="N7" s="31"/>
      <c r="O7" s="31"/>
      <c r="P7" s="31"/>
      <c r="Q7" s="31"/>
      <c r="R7" s="31"/>
      <c r="S7" s="10">
        <f t="shared" ref="S7:S45" si="8">T7+U7+V7</f>
        <v>0</v>
      </c>
      <c r="T7" s="31"/>
      <c r="U7" s="31"/>
      <c r="V7" s="31"/>
      <c r="W7" s="10">
        <f t="shared" ref="W7:W45" si="9">X7+Y7</f>
        <v>0</v>
      </c>
      <c r="X7" s="31"/>
      <c r="Y7" s="31"/>
      <c r="Z7" s="31"/>
      <c r="AA7" s="31"/>
      <c r="AB7" s="31"/>
      <c r="AC7" s="31"/>
      <c r="AD7" s="31"/>
    </row>
    <row r="8" spans="1:30">
      <c r="A8" s="3" t="s">
        <v>8</v>
      </c>
      <c r="B8" s="4" t="s">
        <v>9</v>
      </c>
      <c r="C8" s="10">
        <f t="shared" si="4"/>
        <v>0</v>
      </c>
      <c r="D8" s="10">
        <f t="shared" si="5"/>
        <v>0</v>
      </c>
      <c r="E8" s="10">
        <f t="shared" si="7"/>
        <v>0</v>
      </c>
      <c r="F8" s="10">
        <f>F9+F10+F11</f>
        <v>0</v>
      </c>
      <c r="G8" s="10">
        <f t="shared" ref="G8:L8" si="10">G9+G10+G11</f>
        <v>0</v>
      </c>
      <c r="H8" s="10">
        <f t="shared" si="10"/>
        <v>0</v>
      </c>
      <c r="I8" s="10">
        <f t="shared" si="10"/>
        <v>0</v>
      </c>
      <c r="J8" s="10">
        <f t="shared" si="10"/>
        <v>0</v>
      </c>
      <c r="K8" s="10">
        <f t="shared" si="10"/>
        <v>0</v>
      </c>
      <c r="L8" s="10">
        <f t="shared" si="10"/>
        <v>0</v>
      </c>
      <c r="M8" s="10">
        <f t="shared" si="6"/>
        <v>0</v>
      </c>
      <c r="N8" s="10">
        <f t="shared" ref="N8:R8" si="11">N9+N10+N11</f>
        <v>0</v>
      </c>
      <c r="O8" s="10">
        <f t="shared" si="11"/>
        <v>0</v>
      </c>
      <c r="P8" s="10">
        <f t="shared" si="11"/>
        <v>0</v>
      </c>
      <c r="Q8" s="10">
        <f t="shared" si="11"/>
        <v>0</v>
      </c>
      <c r="R8" s="10">
        <f t="shared" si="11"/>
        <v>0</v>
      </c>
      <c r="S8" s="10">
        <f t="shared" si="8"/>
        <v>0</v>
      </c>
      <c r="T8" s="10">
        <f t="shared" ref="T8:V8" si="12">T9+T10+T11</f>
        <v>0</v>
      </c>
      <c r="U8" s="10">
        <f t="shared" si="12"/>
        <v>0</v>
      </c>
      <c r="V8" s="10">
        <f t="shared" si="12"/>
        <v>0</v>
      </c>
      <c r="W8" s="10">
        <f t="shared" si="9"/>
        <v>0</v>
      </c>
      <c r="X8" s="10">
        <f t="shared" ref="X8:AC8" si="13">X9+X10+X11</f>
        <v>0</v>
      </c>
      <c r="Y8" s="10">
        <f t="shared" si="13"/>
        <v>0</v>
      </c>
      <c r="Z8" s="10">
        <f t="shared" si="13"/>
        <v>0</v>
      </c>
      <c r="AA8" s="10">
        <f t="shared" si="13"/>
        <v>0</v>
      </c>
      <c r="AB8" s="10">
        <f t="shared" si="13"/>
        <v>0</v>
      </c>
      <c r="AC8" s="10">
        <f t="shared" si="13"/>
        <v>0</v>
      </c>
      <c r="AD8" s="31"/>
    </row>
    <row r="9" spans="1:30">
      <c r="A9" s="3" t="s">
        <v>127</v>
      </c>
      <c r="B9" s="4" t="s">
        <v>10</v>
      </c>
      <c r="C9" s="10">
        <f t="shared" si="4"/>
        <v>0</v>
      </c>
      <c r="D9" s="10">
        <f t="shared" si="5"/>
        <v>0</v>
      </c>
      <c r="E9" s="10">
        <f t="shared" si="7"/>
        <v>0</v>
      </c>
      <c r="F9" s="31"/>
      <c r="G9" s="31"/>
      <c r="H9" s="31"/>
      <c r="I9" s="31"/>
      <c r="J9" s="31"/>
      <c r="K9" s="31"/>
      <c r="L9" s="31"/>
      <c r="M9" s="10">
        <f t="shared" si="6"/>
        <v>0</v>
      </c>
      <c r="N9" s="31"/>
      <c r="O9" s="31"/>
      <c r="P9" s="31"/>
      <c r="Q9" s="31"/>
      <c r="R9" s="31"/>
      <c r="S9" s="10">
        <f t="shared" si="8"/>
        <v>0</v>
      </c>
      <c r="T9" s="31"/>
      <c r="U9" s="31"/>
      <c r="V9" s="31"/>
      <c r="W9" s="10">
        <f t="shared" si="9"/>
        <v>0</v>
      </c>
      <c r="X9" s="10"/>
      <c r="Y9" s="10"/>
      <c r="Z9" s="31"/>
      <c r="AA9" s="31"/>
      <c r="AB9" s="31"/>
      <c r="AC9" s="31"/>
      <c r="AD9" s="31"/>
    </row>
    <row r="10" spans="1:30">
      <c r="A10" s="3" t="s">
        <v>100</v>
      </c>
      <c r="B10" s="4" t="s">
        <v>11</v>
      </c>
      <c r="C10" s="10">
        <f t="shared" si="4"/>
        <v>0</v>
      </c>
      <c r="D10" s="10">
        <f t="shared" si="5"/>
        <v>0</v>
      </c>
      <c r="E10" s="10">
        <f t="shared" si="7"/>
        <v>0</v>
      </c>
      <c r="F10" s="31"/>
      <c r="G10" s="31"/>
      <c r="H10" s="31"/>
      <c r="I10" s="31"/>
      <c r="J10" s="31"/>
      <c r="K10" s="31"/>
      <c r="L10" s="31"/>
      <c r="M10" s="10">
        <f t="shared" si="6"/>
        <v>0</v>
      </c>
      <c r="N10" s="31"/>
      <c r="O10" s="31"/>
      <c r="P10" s="31"/>
      <c r="Q10" s="31"/>
      <c r="R10" s="31"/>
      <c r="S10" s="10">
        <f t="shared" si="8"/>
        <v>0</v>
      </c>
      <c r="T10" s="31"/>
      <c r="U10" s="31"/>
      <c r="V10" s="31"/>
      <c r="W10" s="10">
        <f t="shared" si="9"/>
        <v>0</v>
      </c>
      <c r="X10" s="10"/>
      <c r="Y10" s="10"/>
      <c r="Z10" s="31"/>
      <c r="AA10" s="31"/>
      <c r="AB10" s="31"/>
      <c r="AC10" s="31"/>
      <c r="AD10" s="31"/>
    </row>
    <row r="11" spans="1:30">
      <c r="A11" s="3" t="s">
        <v>101</v>
      </c>
      <c r="B11" s="4" t="s">
        <v>12</v>
      </c>
      <c r="C11" s="10">
        <f t="shared" si="4"/>
        <v>0</v>
      </c>
      <c r="D11" s="10">
        <f t="shared" si="5"/>
        <v>0</v>
      </c>
      <c r="E11" s="10">
        <f t="shared" si="7"/>
        <v>0</v>
      </c>
      <c r="F11" s="31"/>
      <c r="G11" s="31"/>
      <c r="H11" s="31"/>
      <c r="I11" s="31"/>
      <c r="J11" s="31"/>
      <c r="K11" s="31"/>
      <c r="L11" s="31"/>
      <c r="M11" s="10">
        <f t="shared" si="6"/>
        <v>0</v>
      </c>
      <c r="N11" s="31"/>
      <c r="O11" s="31"/>
      <c r="P11" s="31"/>
      <c r="Q11" s="31"/>
      <c r="R11" s="31"/>
      <c r="S11" s="10">
        <f t="shared" si="8"/>
        <v>0</v>
      </c>
      <c r="T11" s="31"/>
      <c r="U11" s="31"/>
      <c r="V11" s="31"/>
      <c r="W11" s="10">
        <f t="shared" si="9"/>
        <v>0</v>
      </c>
      <c r="X11" s="31"/>
      <c r="Y11" s="31"/>
      <c r="Z11" s="31"/>
      <c r="AA11" s="31"/>
      <c r="AB11" s="31"/>
      <c r="AC11" s="31"/>
      <c r="AD11" s="31"/>
    </row>
    <row r="12" spans="1:30">
      <c r="A12" s="3" t="s">
        <v>13</v>
      </c>
      <c r="B12" s="4" t="s">
        <v>14</v>
      </c>
      <c r="C12" s="10">
        <f t="shared" si="4"/>
        <v>0</v>
      </c>
      <c r="D12" s="10">
        <f t="shared" si="5"/>
        <v>0</v>
      </c>
      <c r="E12" s="10">
        <f t="shared" si="7"/>
        <v>0</v>
      </c>
      <c r="F12" s="31"/>
      <c r="G12" s="31"/>
      <c r="H12" s="31"/>
      <c r="I12" s="31"/>
      <c r="J12" s="31"/>
      <c r="K12" s="31"/>
      <c r="L12" s="31"/>
      <c r="M12" s="10">
        <f t="shared" si="6"/>
        <v>0</v>
      </c>
      <c r="N12" s="31"/>
      <c r="O12" s="31"/>
      <c r="P12" s="31"/>
      <c r="Q12" s="31"/>
      <c r="R12" s="31"/>
      <c r="S12" s="10">
        <f t="shared" si="8"/>
        <v>0</v>
      </c>
      <c r="T12" s="31"/>
      <c r="U12" s="31"/>
      <c r="V12" s="31"/>
      <c r="W12" s="10">
        <f t="shared" si="9"/>
        <v>0</v>
      </c>
      <c r="X12" s="10"/>
      <c r="Y12" s="10"/>
      <c r="Z12" s="31"/>
      <c r="AA12" s="31"/>
      <c r="AB12" s="31"/>
      <c r="AC12" s="31"/>
      <c r="AD12" s="31"/>
    </row>
    <row r="13" spans="1:30">
      <c r="A13" s="1" t="s">
        <v>15</v>
      </c>
      <c r="B13" s="2" t="s">
        <v>16</v>
      </c>
      <c r="C13" s="10">
        <f t="shared" si="4"/>
        <v>0</v>
      </c>
      <c r="D13" s="10">
        <f t="shared" si="5"/>
        <v>0</v>
      </c>
      <c r="E13" s="10">
        <f t="shared" si="7"/>
        <v>0</v>
      </c>
      <c r="F13" s="10">
        <f>F14+F15+F16+F17</f>
        <v>0</v>
      </c>
      <c r="G13" s="10">
        <f t="shared" ref="G13:AC13" si="14">G14+G15+G16+G17</f>
        <v>0</v>
      </c>
      <c r="H13" s="10">
        <f t="shared" si="14"/>
        <v>0</v>
      </c>
      <c r="I13" s="10">
        <f t="shared" si="14"/>
        <v>0</v>
      </c>
      <c r="J13" s="10">
        <f t="shared" si="14"/>
        <v>0</v>
      </c>
      <c r="K13" s="10">
        <f t="shared" si="14"/>
        <v>0</v>
      </c>
      <c r="L13" s="10">
        <f t="shared" si="14"/>
        <v>0</v>
      </c>
      <c r="M13" s="10">
        <f t="shared" si="6"/>
        <v>0</v>
      </c>
      <c r="N13" s="10">
        <f t="shared" si="14"/>
        <v>0</v>
      </c>
      <c r="O13" s="10">
        <f t="shared" si="14"/>
        <v>0</v>
      </c>
      <c r="P13" s="10">
        <f t="shared" si="14"/>
        <v>0</v>
      </c>
      <c r="Q13" s="10">
        <f t="shared" si="14"/>
        <v>0</v>
      </c>
      <c r="R13" s="10">
        <f t="shared" si="14"/>
        <v>0</v>
      </c>
      <c r="S13" s="10">
        <f t="shared" si="8"/>
        <v>0</v>
      </c>
      <c r="T13" s="10">
        <f t="shared" si="14"/>
        <v>0</v>
      </c>
      <c r="U13" s="10">
        <f t="shared" si="14"/>
        <v>0</v>
      </c>
      <c r="V13" s="10">
        <f t="shared" si="14"/>
        <v>0</v>
      </c>
      <c r="W13" s="10">
        <f t="shared" si="9"/>
        <v>0</v>
      </c>
      <c r="X13" s="10">
        <f t="shared" si="14"/>
        <v>0</v>
      </c>
      <c r="Y13" s="10">
        <f t="shared" si="14"/>
        <v>0</v>
      </c>
      <c r="Z13" s="10">
        <f t="shared" si="14"/>
        <v>0</v>
      </c>
      <c r="AA13" s="10">
        <f t="shared" si="14"/>
        <v>0</v>
      </c>
      <c r="AB13" s="10">
        <f t="shared" si="14"/>
        <v>0</v>
      </c>
      <c r="AC13" s="10">
        <f t="shared" si="14"/>
        <v>0</v>
      </c>
      <c r="AD13" s="31"/>
    </row>
    <row r="14" spans="1:30">
      <c r="A14" s="3" t="s">
        <v>17</v>
      </c>
      <c r="B14" s="4" t="s">
        <v>18</v>
      </c>
      <c r="C14" s="10">
        <f t="shared" si="4"/>
        <v>0</v>
      </c>
      <c r="D14" s="10">
        <f t="shared" si="5"/>
        <v>0</v>
      </c>
      <c r="E14" s="10">
        <f t="shared" si="7"/>
        <v>0</v>
      </c>
      <c r="F14" s="31"/>
      <c r="G14" s="31"/>
      <c r="H14" s="31"/>
      <c r="I14" s="31"/>
      <c r="J14" s="31"/>
      <c r="K14" s="31"/>
      <c r="L14" s="31"/>
      <c r="M14" s="10">
        <f t="shared" si="6"/>
        <v>0</v>
      </c>
      <c r="N14" s="31"/>
      <c r="O14" s="31"/>
      <c r="P14" s="31"/>
      <c r="Q14" s="31"/>
      <c r="R14" s="31"/>
      <c r="S14" s="10">
        <f t="shared" si="8"/>
        <v>0</v>
      </c>
      <c r="T14" s="31"/>
      <c r="U14" s="31"/>
      <c r="V14" s="31"/>
      <c r="W14" s="10">
        <f t="shared" si="9"/>
        <v>0</v>
      </c>
      <c r="X14" s="31"/>
      <c r="Y14" s="31"/>
      <c r="Z14" s="31"/>
      <c r="AA14" s="31"/>
      <c r="AB14" s="31"/>
      <c r="AC14" s="31"/>
      <c r="AD14" s="31"/>
    </row>
    <row r="15" spans="1:30">
      <c r="A15" s="3" t="s">
        <v>19</v>
      </c>
      <c r="B15" s="4" t="s">
        <v>20</v>
      </c>
      <c r="C15" s="10">
        <f t="shared" si="4"/>
        <v>0</v>
      </c>
      <c r="D15" s="10">
        <f t="shared" si="5"/>
        <v>0</v>
      </c>
      <c r="E15" s="10">
        <f t="shared" si="7"/>
        <v>0</v>
      </c>
      <c r="F15" s="31"/>
      <c r="G15" s="31"/>
      <c r="H15" s="31"/>
      <c r="I15" s="31"/>
      <c r="J15" s="31"/>
      <c r="K15" s="31"/>
      <c r="L15" s="31"/>
      <c r="M15" s="10">
        <f t="shared" si="6"/>
        <v>0</v>
      </c>
      <c r="N15" s="31"/>
      <c r="O15" s="31"/>
      <c r="P15" s="31"/>
      <c r="Q15" s="31"/>
      <c r="R15" s="31"/>
      <c r="S15" s="10">
        <f t="shared" si="8"/>
        <v>0</v>
      </c>
      <c r="T15" s="31"/>
      <c r="U15" s="31"/>
      <c r="V15" s="31"/>
      <c r="W15" s="10">
        <f t="shared" si="9"/>
        <v>0</v>
      </c>
      <c r="X15" s="31"/>
      <c r="Y15" s="31"/>
      <c r="Z15" s="31"/>
      <c r="AA15" s="31"/>
      <c r="AB15" s="31"/>
      <c r="AC15" s="31"/>
      <c r="AD15" s="31"/>
    </row>
    <row r="16" spans="1:30">
      <c r="A16" s="3" t="s">
        <v>21</v>
      </c>
      <c r="B16" s="4" t="s">
        <v>22</v>
      </c>
      <c r="C16" s="10">
        <f t="shared" si="4"/>
        <v>0</v>
      </c>
      <c r="D16" s="10">
        <f t="shared" si="5"/>
        <v>0</v>
      </c>
      <c r="E16" s="10">
        <f t="shared" si="7"/>
        <v>0</v>
      </c>
      <c r="F16" s="31"/>
      <c r="G16" s="31"/>
      <c r="H16" s="31"/>
      <c r="I16" s="31"/>
      <c r="J16" s="31"/>
      <c r="K16" s="31"/>
      <c r="L16" s="31"/>
      <c r="M16" s="10">
        <f t="shared" si="6"/>
        <v>0</v>
      </c>
      <c r="N16" s="31"/>
      <c r="O16" s="31"/>
      <c r="P16" s="31"/>
      <c r="Q16" s="31"/>
      <c r="R16" s="31"/>
      <c r="S16" s="10">
        <f t="shared" si="8"/>
        <v>0</v>
      </c>
      <c r="T16" s="31"/>
      <c r="U16" s="31"/>
      <c r="V16" s="31"/>
      <c r="W16" s="10">
        <f t="shared" si="9"/>
        <v>0</v>
      </c>
      <c r="X16" s="31"/>
      <c r="Y16" s="31"/>
      <c r="Z16" s="31"/>
      <c r="AA16" s="31"/>
      <c r="AB16" s="31"/>
      <c r="AC16" s="31"/>
      <c r="AD16" s="31"/>
    </row>
    <row r="17" spans="1:30">
      <c r="A17" s="3" t="s">
        <v>23</v>
      </c>
      <c r="B17" s="4" t="s">
        <v>24</v>
      </c>
      <c r="C17" s="10">
        <f t="shared" si="4"/>
        <v>0</v>
      </c>
      <c r="D17" s="10">
        <f t="shared" si="5"/>
        <v>0</v>
      </c>
      <c r="E17" s="10">
        <f t="shared" si="7"/>
        <v>0</v>
      </c>
      <c r="F17" s="31"/>
      <c r="G17" s="31"/>
      <c r="H17" s="31"/>
      <c r="I17" s="31"/>
      <c r="J17" s="31"/>
      <c r="K17" s="31"/>
      <c r="L17" s="31"/>
      <c r="M17" s="10">
        <f t="shared" si="6"/>
        <v>0</v>
      </c>
      <c r="N17" s="31"/>
      <c r="O17" s="31"/>
      <c r="P17" s="31"/>
      <c r="Q17" s="31"/>
      <c r="R17" s="31"/>
      <c r="S17" s="10">
        <f t="shared" si="8"/>
        <v>0</v>
      </c>
      <c r="T17" s="31"/>
      <c r="U17" s="31"/>
      <c r="V17" s="31"/>
      <c r="W17" s="10">
        <f t="shared" si="9"/>
        <v>0</v>
      </c>
      <c r="X17" s="31"/>
      <c r="Y17" s="31"/>
      <c r="Z17" s="31"/>
      <c r="AA17" s="31"/>
      <c r="AB17" s="31"/>
      <c r="AC17" s="31"/>
      <c r="AD17" s="31"/>
    </row>
    <row r="18" spans="1:30">
      <c r="A18" s="1" t="s">
        <v>25</v>
      </c>
      <c r="B18" s="2" t="s">
        <v>26</v>
      </c>
      <c r="C18" s="10">
        <f t="shared" si="4"/>
        <v>0</v>
      </c>
      <c r="D18" s="10">
        <f t="shared" si="5"/>
        <v>0</v>
      </c>
      <c r="E18" s="10">
        <f t="shared" si="7"/>
        <v>0</v>
      </c>
      <c r="F18" s="10">
        <f>F19+F20+F21+F22</f>
        <v>0</v>
      </c>
      <c r="G18" s="10">
        <f t="shared" ref="G18:AC18" si="15">G19+G20+G21+G22</f>
        <v>0</v>
      </c>
      <c r="H18" s="10">
        <f t="shared" si="15"/>
        <v>0</v>
      </c>
      <c r="I18" s="10">
        <f t="shared" si="15"/>
        <v>0</v>
      </c>
      <c r="J18" s="10">
        <f t="shared" si="15"/>
        <v>0</v>
      </c>
      <c r="K18" s="10">
        <f t="shared" si="15"/>
        <v>0</v>
      </c>
      <c r="L18" s="10">
        <f t="shared" si="15"/>
        <v>0</v>
      </c>
      <c r="M18" s="10">
        <f t="shared" si="6"/>
        <v>0</v>
      </c>
      <c r="N18" s="10">
        <f t="shared" si="15"/>
        <v>0</v>
      </c>
      <c r="O18" s="10">
        <f t="shared" si="15"/>
        <v>0</v>
      </c>
      <c r="P18" s="10">
        <f t="shared" si="15"/>
        <v>0</v>
      </c>
      <c r="Q18" s="10">
        <f t="shared" si="15"/>
        <v>0</v>
      </c>
      <c r="R18" s="10">
        <f t="shared" si="15"/>
        <v>0</v>
      </c>
      <c r="S18" s="10">
        <f t="shared" si="8"/>
        <v>0</v>
      </c>
      <c r="T18" s="10">
        <f t="shared" si="15"/>
        <v>0</v>
      </c>
      <c r="U18" s="10">
        <f t="shared" si="15"/>
        <v>0</v>
      </c>
      <c r="V18" s="10">
        <f t="shared" si="15"/>
        <v>0</v>
      </c>
      <c r="W18" s="10">
        <f t="shared" si="9"/>
        <v>0</v>
      </c>
      <c r="X18" s="10">
        <f t="shared" si="15"/>
        <v>0</v>
      </c>
      <c r="Y18" s="10">
        <f t="shared" si="15"/>
        <v>0</v>
      </c>
      <c r="Z18" s="10">
        <f t="shared" si="15"/>
        <v>0</v>
      </c>
      <c r="AA18" s="10">
        <f t="shared" si="15"/>
        <v>0</v>
      </c>
      <c r="AB18" s="10">
        <f t="shared" si="15"/>
        <v>0</v>
      </c>
      <c r="AC18" s="10">
        <f t="shared" si="15"/>
        <v>0</v>
      </c>
      <c r="AD18" s="31"/>
    </row>
    <row r="19" spans="1:30">
      <c r="A19" s="3" t="s">
        <v>27</v>
      </c>
      <c r="B19" s="4" t="s">
        <v>28</v>
      </c>
      <c r="C19" s="10">
        <f t="shared" si="4"/>
        <v>0</v>
      </c>
      <c r="D19" s="10">
        <f t="shared" si="5"/>
        <v>0</v>
      </c>
      <c r="E19" s="10">
        <f t="shared" si="7"/>
        <v>0</v>
      </c>
      <c r="F19" s="31"/>
      <c r="G19" s="31"/>
      <c r="H19" s="31"/>
      <c r="I19" s="31"/>
      <c r="J19" s="31"/>
      <c r="K19" s="31"/>
      <c r="L19" s="31"/>
      <c r="M19" s="10">
        <f t="shared" si="6"/>
        <v>0</v>
      </c>
      <c r="N19" s="31"/>
      <c r="O19" s="31"/>
      <c r="P19" s="31"/>
      <c r="Q19" s="31"/>
      <c r="R19" s="31"/>
      <c r="S19" s="10">
        <f t="shared" si="8"/>
        <v>0</v>
      </c>
      <c r="T19" s="31"/>
      <c r="U19" s="31"/>
      <c r="V19" s="31"/>
      <c r="W19" s="10">
        <f t="shared" si="9"/>
        <v>0</v>
      </c>
      <c r="X19" s="31"/>
      <c r="Y19" s="31"/>
      <c r="Z19" s="31"/>
      <c r="AA19" s="31"/>
      <c r="AB19" s="31"/>
      <c r="AC19" s="31"/>
      <c r="AD19" s="31"/>
    </row>
    <row r="20" spans="1:30">
      <c r="A20" s="3" t="s">
        <v>29</v>
      </c>
      <c r="B20" s="4" t="s">
        <v>30</v>
      </c>
      <c r="C20" s="10">
        <f t="shared" si="4"/>
        <v>0</v>
      </c>
      <c r="D20" s="10">
        <f t="shared" si="5"/>
        <v>0</v>
      </c>
      <c r="E20" s="10">
        <f t="shared" si="7"/>
        <v>0</v>
      </c>
      <c r="F20" s="31"/>
      <c r="G20" s="31"/>
      <c r="H20" s="31"/>
      <c r="I20" s="31"/>
      <c r="J20" s="31"/>
      <c r="K20" s="31"/>
      <c r="L20" s="31"/>
      <c r="M20" s="10">
        <f t="shared" si="6"/>
        <v>0</v>
      </c>
      <c r="N20" s="31"/>
      <c r="O20" s="31"/>
      <c r="P20" s="31"/>
      <c r="Q20" s="31"/>
      <c r="R20" s="31"/>
      <c r="S20" s="10">
        <f t="shared" si="8"/>
        <v>0</v>
      </c>
      <c r="T20" s="31"/>
      <c r="U20" s="31"/>
      <c r="V20" s="31"/>
      <c r="W20" s="10">
        <f t="shared" si="9"/>
        <v>0</v>
      </c>
      <c r="X20" s="31"/>
      <c r="Y20" s="31"/>
      <c r="Z20" s="31"/>
      <c r="AA20" s="31"/>
      <c r="AB20" s="31"/>
      <c r="AC20" s="31"/>
      <c r="AD20" s="31"/>
    </row>
    <row r="21" spans="1:30">
      <c r="A21" s="3" t="s">
        <v>31</v>
      </c>
      <c r="B21" s="4" t="s">
        <v>32</v>
      </c>
      <c r="C21" s="10">
        <f t="shared" si="4"/>
        <v>0</v>
      </c>
      <c r="D21" s="10">
        <f t="shared" si="5"/>
        <v>0</v>
      </c>
      <c r="E21" s="10">
        <f t="shared" si="7"/>
        <v>0</v>
      </c>
      <c r="F21" s="31"/>
      <c r="G21" s="31"/>
      <c r="H21" s="31"/>
      <c r="I21" s="31"/>
      <c r="J21" s="31"/>
      <c r="K21" s="31"/>
      <c r="L21" s="31"/>
      <c r="M21" s="10">
        <f t="shared" si="6"/>
        <v>0</v>
      </c>
      <c r="N21" s="31"/>
      <c r="O21" s="31"/>
      <c r="P21" s="31"/>
      <c r="Q21" s="31"/>
      <c r="R21" s="31"/>
      <c r="S21" s="10">
        <f t="shared" si="8"/>
        <v>0</v>
      </c>
      <c r="T21" s="31"/>
      <c r="U21" s="31"/>
      <c r="V21" s="31"/>
      <c r="W21" s="10">
        <f t="shared" si="9"/>
        <v>0</v>
      </c>
      <c r="X21" s="31"/>
      <c r="Y21" s="31"/>
      <c r="Z21" s="31"/>
      <c r="AA21" s="31"/>
      <c r="AB21" s="31"/>
      <c r="AC21" s="31"/>
      <c r="AD21" s="31"/>
    </row>
    <row r="22" spans="1:30">
      <c r="A22" s="5" t="s">
        <v>33</v>
      </c>
      <c r="B22" s="6" t="s">
        <v>34</v>
      </c>
      <c r="C22" s="10">
        <f t="shared" si="4"/>
        <v>0</v>
      </c>
      <c r="D22" s="10">
        <f t="shared" si="5"/>
        <v>0</v>
      </c>
      <c r="E22" s="10">
        <f t="shared" si="7"/>
        <v>0</v>
      </c>
      <c r="F22" s="31"/>
      <c r="G22" s="31"/>
      <c r="H22" s="31"/>
      <c r="I22" s="31"/>
      <c r="J22" s="31"/>
      <c r="K22" s="31"/>
      <c r="L22" s="31"/>
      <c r="M22" s="10">
        <f t="shared" si="6"/>
        <v>0</v>
      </c>
      <c r="N22" s="31"/>
      <c r="O22" s="31"/>
      <c r="P22" s="31"/>
      <c r="Q22" s="31"/>
      <c r="R22" s="31"/>
      <c r="S22" s="10">
        <f t="shared" si="8"/>
        <v>0</v>
      </c>
      <c r="T22" s="31"/>
      <c r="U22" s="31"/>
      <c r="V22" s="31"/>
      <c r="W22" s="10">
        <f t="shared" si="9"/>
        <v>0</v>
      </c>
      <c r="X22" s="31"/>
      <c r="Y22" s="31"/>
      <c r="Z22" s="31"/>
      <c r="AA22" s="31"/>
      <c r="AB22" s="31"/>
      <c r="AC22" s="31"/>
      <c r="AD22" s="31"/>
    </row>
    <row r="23" spans="1:30">
      <c r="A23" s="1" t="s">
        <v>35</v>
      </c>
      <c r="B23" s="2" t="s">
        <v>36</v>
      </c>
      <c r="C23" s="10">
        <f t="shared" si="4"/>
        <v>0</v>
      </c>
      <c r="D23" s="10">
        <f t="shared" si="5"/>
        <v>0</v>
      </c>
      <c r="E23" s="10">
        <f t="shared" si="7"/>
        <v>0</v>
      </c>
      <c r="F23" s="10">
        <f>F24+F25+F26</f>
        <v>0</v>
      </c>
      <c r="G23" s="10">
        <f t="shared" ref="G23:AC23" si="16">G24+G25+G26</f>
        <v>0</v>
      </c>
      <c r="H23" s="10">
        <f t="shared" si="16"/>
        <v>0</v>
      </c>
      <c r="I23" s="10">
        <f t="shared" si="16"/>
        <v>0</v>
      </c>
      <c r="J23" s="10">
        <f t="shared" si="16"/>
        <v>0</v>
      </c>
      <c r="K23" s="10">
        <f t="shared" si="16"/>
        <v>0</v>
      </c>
      <c r="L23" s="10">
        <f t="shared" si="16"/>
        <v>0</v>
      </c>
      <c r="M23" s="10">
        <f t="shared" si="6"/>
        <v>0</v>
      </c>
      <c r="N23" s="10">
        <f t="shared" si="16"/>
        <v>0</v>
      </c>
      <c r="O23" s="10">
        <f t="shared" si="16"/>
        <v>0</v>
      </c>
      <c r="P23" s="10">
        <f t="shared" si="16"/>
        <v>0</v>
      </c>
      <c r="Q23" s="10">
        <f t="shared" si="16"/>
        <v>0</v>
      </c>
      <c r="R23" s="10">
        <f t="shared" si="16"/>
        <v>0</v>
      </c>
      <c r="S23" s="10">
        <f t="shared" si="8"/>
        <v>0</v>
      </c>
      <c r="T23" s="10">
        <f t="shared" si="16"/>
        <v>0</v>
      </c>
      <c r="U23" s="10">
        <f t="shared" si="16"/>
        <v>0</v>
      </c>
      <c r="V23" s="10">
        <f t="shared" si="16"/>
        <v>0</v>
      </c>
      <c r="W23" s="10">
        <f t="shared" si="9"/>
        <v>0</v>
      </c>
      <c r="X23" s="10">
        <f t="shared" si="16"/>
        <v>0</v>
      </c>
      <c r="Y23" s="10">
        <f t="shared" si="16"/>
        <v>0</v>
      </c>
      <c r="Z23" s="10">
        <f t="shared" si="16"/>
        <v>0</v>
      </c>
      <c r="AA23" s="10">
        <f t="shared" si="16"/>
        <v>0</v>
      </c>
      <c r="AB23" s="10">
        <f t="shared" si="16"/>
        <v>0</v>
      </c>
      <c r="AC23" s="10">
        <f t="shared" si="16"/>
        <v>0</v>
      </c>
      <c r="AD23" s="31"/>
    </row>
    <row r="24" spans="1:30">
      <c r="A24" s="3" t="s">
        <v>37</v>
      </c>
      <c r="B24" s="4" t="s">
        <v>38</v>
      </c>
      <c r="C24" s="10">
        <f t="shared" si="4"/>
        <v>0</v>
      </c>
      <c r="D24" s="10">
        <f t="shared" si="5"/>
        <v>0</v>
      </c>
      <c r="E24" s="10">
        <f t="shared" si="7"/>
        <v>0</v>
      </c>
      <c r="F24" s="31"/>
      <c r="G24" s="31"/>
      <c r="H24" s="31"/>
      <c r="I24" s="31"/>
      <c r="J24" s="31"/>
      <c r="K24" s="31"/>
      <c r="L24" s="31"/>
      <c r="M24" s="10">
        <f t="shared" si="6"/>
        <v>0</v>
      </c>
      <c r="N24" s="31"/>
      <c r="O24" s="31"/>
      <c r="P24" s="31"/>
      <c r="Q24" s="31"/>
      <c r="R24" s="31"/>
      <c r="S24" s="10">
        <f t="shared" si="8"/>
        <v>0</v>
      </c>
      <c r="T24" s="31"/>
      <c r="U24" s="31"/>
      <c r="V24" s="31"/>
      <c r="W24" s="10">
        <f t="shared" si="9"/>
        <v>0</v>
      </c>
      <c r="X24" s="31"/>
      <c r="Y24" s="31"/>
      <c r="Z24" s="31"/>
      <c r="AA24" s="31"/>
      <c r="AB24" s="31"/>
      <c r="AC24" s="31"/>
      <c r="AD24" s="31"/>
    </row>
    <row r="25" spans="1:30">
      <c r="A25" s="3" t="s">
        <v>39</v>
      </c>
      <c r="B25" s="4" t="s">
        <v>40</v>
      </c>
      <c r="C25" s="10">
        <f t="shared" si="4"/>
        <v>0</v>
      </c>
      <c r="D25" s="10">
        <f t="shared" si="5"/>
        <v>0</v>
      </c>
      <c r="E25" s="10">
        <f t="shared" si="7"/>
        <v>0</v>
      </c>
      <c r="F25" s="31"/>
      <c r="G25" s="31"/>
      <c r="H25" s="31"/>
      <c r="I25" s="31"/>
      <c r="J25" s="31"/>
      <c r="K25" s="31"/>
      <c r="L25" s="31"/>
      <c r="M25" s="10">
        <f t="shared" si="6"/>
        <v>0</v>
      </c>
      <c r="N25" s="31"/>
      <c r="O25" s="31"/>
      <c r="P25" s="31"/>
      <c r="Q25" s="31"/>
      <c r="R25" s="31"/>
      <c r="S25" s="10">
        <f t="shared" si="8"/>
        <v>0</v>
      </c>
      <c r="T25" s="31"/>
      <c r="U25" s="31"/>
      <c r="V25" s="31"/>
      <c r="W25" s="10">
        <f t="shared" si="9"/>
        <v>0</v>
      </c>
      <c r="X25" s="31"/>
      <c r="Y25" s="31"/>
      <c r="Z25" s="31"/>
      <c r="AA25" s="31"/>
      <c r="AB25" s="31"/>
      <c r="AC25" s="31"/>
      <c r="AD25" s="31"/>
    </row>
    <row r="26" spans="1:30" ht="15" customHeight="1">
      <c r="A26" s="3" t="s">
        <v>41</v>
      </c>
      <c r="B26" s="4" t="s">
        <v>42</v>
      </c>
      <c r="C26" s="10">
        <f t="shared" si="4"/>
        <v>0</v>
      </c>
      <c r="D26" s="10">
        <f t="shared" si="5"/>
        <v>0</v>
      </c>
      <c r="E26" s="10">
        <f t="shared" si="7"/>
        <v>0</v>
      </c>
      <c r="F26" s="31"/>
      <c r="G26" s="31"/>
      <c r="H26" s="31"/>
      <c r="I26" s="31"/>
      <c r="J26" s="31"/>
      <c r="K26" s="31"/>
      <c r="L26" s="31"/>
      <c r="M26" s="10">
        <f t="shared" si="6"/>
        <v>0</v>
      </c>
      <c r="N26" s="31"/>
      <c r="O26" s="31"/>
      <c r="P26" s="31"/>
      <c r="Q26" s="31"/>
      <c r="R26" s="31"/>
      <c r="S26" s="10">
        <f t="shared" si="8"/>
        <v>0</v>
      </c>
      <c r="T26" s="31"/>
      <c r="U26" s="31"/>
      <c r="V26" s="31"/>
      <c r="W26" s="10">
        <f t="shared" si="9"/>
        <v>0</v>
      </c>
      <c r="X26" s="31"/>
      <c r="Y26" s="31"/>
      <c r="Z26" s="31"/>
      <c r="AA26" s="31"/>
      <c r="AB26" s="31"/>
      <c r="AC26" s="31"/>
      <c r="AD26" s="31"/>
    </row>
    <row r="27" spans="1:30" ht="26.5">
      <c r="A27" s="1" t="s">
        <v>43</v>
      </c>
      <c r="B27" s="2" t="s">
        <v>44</v>
      </c>
      <c r="C27" s="10">
        <f t="shared" si="4"/>
        <v>0.25</v>
      </c>
      <c r="D27" s="10">
        <f t="shared" si="5"/>
        <v>0</v>
      </c>
      <c r="E27" s="10">
        <f t="shared" si="7"/>
        <v>0</v>
      </c>
      <c r="F27" s="10">
        <f>F28+F32</f>
        <v>0</v>
      </c>
      <c r="G27" s="10">
        <f t="shared" ref="G27:AC27" si="17">G28+G32</f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si="17"/>
        <v>0</v>
      </c>
      <c r="M27" s="10">
        <f t="shared" si="6"/>
        <v>0</v>
      </c>
      <c r="N27" s="10">
        <f t="shared" si="17"/>
        <v>0</v>
      </c>
      <c r="O27" s="10">
        <f t="shared" si="17"/>
        <v>0</v>
      </c>
      <c r="P27" s="10">
        <f t="shared" si="17"/>
        <v>0</v>
      </c>
      <c r="Q27" s="10">
        <f t="shared" si="17"/>
        <v>0</v>
      </c>
      <c r="R27" s="10">
        <f t="shared" si="17"/>
        <v>0</v>
      </c>
      <c r="S27" s="10">
        <f t="shared" si="8"/>
        <v>0</v>
      </c>
      <c r="T27" s="10">
        <f t="shared" si="17"/>
        <v>0</v>
      </c>
      <c r="U27" s="10">
        <f t="shared" si="17"/>
        <v>0</v>
      </c>
      <c r="V27" s="10">
        <f t="shared" si="17"/>
        <v>0</v>
      </c>
      <c r="W27" s="10">
        <f t="shared" si="9"/>
        <v>0.25</v>
      </c>
      <c r="X27" s="10">
        <f t="shared" si="17"/>
        <v>0</v>
      </c>
      <c r="Y27" s="10">
        <f t="shared" si="17"/>
        <v>0.25</v>
      </c>
      <c r="Z27" s="10">
        <f t="shared" si="17"/>
        <v>0</v>
      </c>
      <c r="AA27" s="10">
        <f t="shared" si="17"/>
        <v>0</v>
      </c>
      <c r="AB27" s="10">
        <f t="shared" si="17"/>
        <v>0</v>
      </c>
      <c r="AC27" s="10">
        <f t="shared" si="17"/>
        <v>0</v>
      </c>
      <c r="AD27" s="31"/>
    </row>
    <row r="28" spans="1:30" ht="26.5">
      <c r="A28" s="3" t="s">
        <v>45</v>
      </c>
      <c r="B28" s="4" t="s">
        <v>46</v>
      </c>
      <c r="C28" s="10">
        <f t="shared" si="4"/>
        <v>0</v>
      </c>
      <c r="D28" s="10">
        <f t="shared" si="5"/>
        <v>0</v>
      </c>
      <c r="E28" s="10">
        <f t="shared" si="7"/>
        <v>0</v>
      </c>
      <c r="F28" s="10">
        <f>F29+F30+F31</f>
        <v>0</v>
      </c>
      <c r="G28" s="10">
        <f t="shared" ref="G28:AC28" si="18">G29+G30+G31</f>
        <v>0</v>
      </c>
      <c r="H28" s="10">
        <f t="shared" si="18"/>
        <v>0</v>
      </c>
      <c r="I28" s="10">
        <f t="shared" si="18"/>
        <v>0</v>
      </c>
      <c r="J28" s="10">
        <f t="shared" si="18"/>
        <v>0</v>
      </c>
      <c r="K28" s="10">
        <f t="shared" si="18"/>
        <v>0</v>
      </c>
      <c r="L28" s="10">
        <f t="shared" si="18"/>
        <v>0</v>
      </c>
      <c r="M28" s="10">
        <f t="shared" si="6"/>
        <v>0</v>
      </c>
      <c r="N28" s="10">
        <f t="shared" si="18"/>
        <v>0</v>
      </c>
      <c r="O28" s="10">
        <f t="shared" si="18"/>
        <v>0</v>
      </c>
      <c r="P28" s="10">
        <f t="shared" si="18"/>
        <v>0</v>
      </c>
      <c r="Q28" s="10">
        <f t="shared" si="18"/>
        <v>0</v>
      </c>
      <c r="R28" s="10">
        <f t="shared" si="18"/>
        <v>0</v>
      </c>
      <c r="S28" s="10">
        <f t="shared" si="8"/>
        <v>0</v>
      </c>
      <c r="T28" s="10">
        <f t="shared" si="18"/>
        <v>0</v>
      </c>
      <c r="U28" s="10">
        <f t="shared" si="18"/>
        <v>0</v>
      </c>
      <c r="V28" s="10">
        <f t="shared" si="18"/>
        <v>0</v>
      </c>
      <c r="W28" s="10">
        <f t="shared" si="9"/>
        <v>0</v>
      </c>
      <c r="X28" s="10">
        <f t="shared" si="18"/>
        <v>0</v>
      </c>
      <c r="Y28" s="10">
        <f t="shared" si="18"/>
        <v>0</v>
      </c>
      <c r="Z28" s="10">
        <f t="shared" si="18"/>
        <v>0</v>
      </c>
      <c r="AA28" s="10">
        <f t="shared" si="18"/>
        <v>0</v>
      </c>
      <c r="AB28" s="10">
        <f t="shared" si="18"/>
        <v>0</v>
      </c>
      <c r="AC28" s="10">
        <f t="shared" si="18"/>
        <v>0</v>
      </c>
      <c r="AD28" s="31"/>
    </row>
    <row r="29" spans="1:30">
      <c r="A29" s="3" t="s">
        <v>47</v>
      </c>
      <c r="B29" s="4" t="s">
        <v>48</v>
      </c>
      <c r="C29" s="10">
        <f t="shared" si="4"/>
        <v>0</v>
      </c>
      <c r="D29" s="10">
        <f t="shared" si="5"/>
        <v>0</v>
      </c>
      <c r="E29" s="10">
        <f t="shared" si="7"/>
        <v>0</v>
      </c>
      <c r="F29" s="10"/>
      <c r="G29" s="10"/>
      <c r="H29" s="10"/>
      <c r="I29" s="10"/>
      <c r="J29" s="10"/>
      <c r="K29" s="10"/>
      <c r="L29" s="10"/>
      <c r="M29" s="10">
        <f t="shared" si="6"/>
        <v>0</v>
      </c>
      <c r="N29" s="10"/>
      <c r="O29" s="10"/>
      <c r="P29" s="10"/>
      <c r="Q29" s="10"/>
      <c r="R29" s="10"/>
      <c r="S29" s="10">
        <f t="shared" si="8"/>
        <v>0</v>
      </c>
      <c r="T29" s="10"/>
      <c r="U29" s="10"/>
      <c r="V29" s="10"/>
      <c r="W29" s="10">
        <f t="shared" si="9"/>
        <v>0</v>
      </c>
      <c r="X29" s="31"/>
      <c r="Y29" s="31"/>
      <c r="Z29" s="31"/>
      <c r="AA29" s="31"/>
      <c r="AB29" s="31"/>
      <c r="AC29" s="31"/>
      <c r="AD29" s="31"/>
    </row>
    <row r="30" spans="1:30">
      <c r="A30" s="3" t="s">
        <v>49</v>
      </c>
      <c r="B30" s="4" t="s">
        <v>50</v>
      </c>
      <c r="C30" s="10">
        <f t="shared" si="4"/>
        <v>0</v>
      </c>
      <c r="D30" s="10">
        <f t="shared" si="5"/>
        <v>0</v>
      </c>
      <c r="E30" s="10">
        <f t="shared" si="7"/>
        <v>0</v>
      </c>
      <c r="F30" s="10"/>
      <c r="G30" s="10"/>
      <c r="H30" s="10"/>
      <c r="I30" s="10"/>
      <c r="J30" s="10"/>
      <c r="K30" s="10"/>
      <c r="L30" s="10"/>
      <c r="M30" s="10">
        <f t="shared" si="6"/>
        <v>0</v>
      </c>
      <c r="N30" s="10"/>
      <c r="O30" s="10"/>
      <c r="P30" s="10"/>
      <c r="Q30" s="10"/>
      <c r="R30" s="10"/>
      <c r="S30" s="10">
        <f t="shared" si="8"/>
        <v>0</v>
      </c>
      <c r="T30" s="10"/>
      <c r="U30" s="10"/>
      <c r="V30" s="10"/>
      <c r="W30" s="10">
        <f t="shared" si="9"/>
        <v>0</v>
      </c>
      <c r="X30" s="31"/>
      <c r="Y30" s="31"/>
      <c r="Z30" s="31"/>
      <c r="AA30" s="31"/>
      <c r="AB30" s="31"/>
      <c r="AC30" s="31"/>
      <c r="AD30" s="31"/>
    </row>
    <row r="31" spans="1:30" ht="39.5">
      <c r="A31" s="3" t="s">
        <v>136</v>
      </c>
      <c r="B31" s="4" t="s">
        <v>51</v>
      </c>
      <c r="C31" s="10">
        <f t="shared" si="4"/>
        <v>0</v>
      </c>
      <c r="D31" s="10">
        <f t="shared" si="5"/>
        <v>0</v>
      </c>
      <c r="E31" s="10">
        <f t="shared" si="7"/>
        <v>0</v>
      </c>
      <c r="F31" s="10"/>
      <c r="G31" s="10"/>
      <c r="H31" s="10"/>
      <c r="I31" s="10"/>
      <c r="J31" s="10"/>
      <c r="K31" s="10"/>
      <c r="L31" s="10"/>
      <c r="M31" s="10">
        <f t="shared" si="6"/>
        <v>0</v>
      </c>
      <c r="N31" s="10"/>
      <c r="O31" s="10"/>
      <c r="P31" s="10"/>
      <c r="Q31" s="10"/>
      <c r="R31" s="10"/>
      <c r="S31" s="10">
        <f t="shared" si="8"/>
        <v>0</v>
      </c>
      <c r="T31" s="10"/>
      <c r="U31" s="10"/>
      <c r="V31" s="10"/>
      <c r="W31" s="10">
        <f t="shared" si="9"/>
        <v>0</v>
      </c>
      <c r="X31" s="31"/>
      <c r="Y31" s="31"/>
      <c r="Z31" s="31"/>
      <c r="AA31" s="31"/>
      <c r="AB31" s="31"/>
      <c r="AC31" s="31"/>
      <c r="AD31" s="31"/>
    </row>
    <row r="32" spans="1:30" ht="26.5">
      <c r="A32" s="3" t="s">
        <v>52</v>
      </c>
      <c r="B32" s="4" t="s">
        <v>53</v>
      </c>
      <c r="C32" s="10">
        <f t="shared" si="4"/>
        <v>0.25</v>
      </c>
      <c r="D32" s="10">
        <f t="shared" si="5"/>
        <v>0</v>
      </c>
      <c r="E32" s="10">
        <f t="shared" si="7"/>
        <v>0</v>
      </c>
      <c r="F32" s="10">
        <f>F33+F34+F35+F36</f>
        <v>0</v>
      </c>
      <c r="G32" s="10">
        <f t="shared" ref="G32:AC32" si="19">G33+G34+G35+G36</f>
        <v>0</v>
      </c>
      <c r="H32" s="10">
        <f t="shared" si="19"/>
        <v>0</v>
      </c>
      <c r="I32" s="10">
        <f t="shared" si="19"/>
        <v>0</v>
      </c>
      <c r="J32" s="10">
        <f t="shared" si="19"/>
        <v>0</v>
      </c>
      <c r="K32" s="10">
        <f t="shared" si="19"/>
        <v>0</v>
      </c>
      <c r="L32" s="10">
        <f t="shared" si="19"/>
        <v>0</v>
      </c>
      <c r="M32" s="10">
        <f t="shared" si="6"/>
        <v>0</v>
      </c>
      <c r="N32" s="10">
        <f t="shared" si="19"/>
        <v>0</v>
      </c>
      <c r="O32" s="10">
        <f t="shared" si="19"/>
        <v>0</v>
      </c>
      <c r="P32" s="10">
        <f t="shared" si="19"/>
        <v>0</v>
      </c>
      <c r="Q32" s="10">
        <f t="shared" si="19"/>
        <v>0</v>
      </c>
      <c r="R32" s="10">
        <f t="shared" si="19"/>
        <v>0</v>
      </c>
      <c r="S32" s="10">
        <f t="shared" si="8"/>
        <v>0</v>
      </c>
      <c r="T32" s="10">
        <f t="shared" si="19"/>
        <v>0</v>
      </c>
      <c r="U32" s="10">
        <f t="shared" si="19"/>
        <v>0</v>
      </c>
      <c r="V32" s="10">
        <f t="shared" si="19"/>
        <v>0</v>
      </c>
      <c r="W32" s="10">
        <f t="shared" si="9"/>
        <v>0.25</v>
      </c>
      <c r="X32" s="10">
        <f t="shared" si="19"/>
        <v>0</v>
      </c>
      <c r="Y32" s="48">
        <v>0.25</v>
      </c>
      <c r="Z32" s="10">
        <f t="shared" si="19"/>
        <v>0</v>
      </c>
      <c r="AA32" s="10">
        <f t="shared" si="19"/>
        <v>0</v>
      </c>
      <c r="AB32" s="10">
        <f t="shared" si="19"/>
        <v>0</v>
      </c>
      <c r="AC32" s="10">
        <f t="shared" si="19"/>
        <v>0</v>
      </c>
      <c r="AD32" s="31" t="s">
        <v>2073</v>
      </c>
    </row>
    <row r="33" spans="1:30">
      <c r="A33" s="3" t="s">
        <v>54</v>
      </c>
      <c r="B33" s="4" t="s">
        <v>55</v>
      </c>
      <c r="C33" s="10">
        <f t="shared" si="4"/>
        <v>0</v>
      </c>
      <c r="D33" s="10">
        <f t="shared" si="5"/>
        <v>0</v>
      </c>
      <c r="E33" s="10">
        <f t="shared" si="7"/>
        <v>0</v>
      </c>
      <c r="F33" s="10"/>
      <c r="G33" s="10"/>
      <c r="H33" s="10"/>
      <c r="I33" s="10"/>
      <c r="J33" s="10"/>
      <c r="K33" s="10"/>
      <c r="L33" s="10"/>
      <c r="M33" s="10">
        <f t="shared" si="6"/>
        <v>0</v>
      </c>
      <c r="N33" s="10"/>
      <c r="O33" s="10"/>
      <c r="P33" s="10"/>
      <c r="Q33" s="10"/>
      <c r="R33" s="10"/>
      <c r="S33" s="10">
        <f t="shared" si="8"/>
        <v>0</v>
      </c>
      <c r="T33" s="10"/>
      <c r="U33" s="10"/>
      <c r="V33" s="10"/>
      <c r="W33" s="10">
        <f t="shared" si="9"/>
        <v>0</v>
      </c>
      <c r="X33" s="31"/>
      <c r="Y33" s="31"/>
      <c r="Z33" s="31"/>
      <c r="AA33" s="31"/>
      <c r="AB33" s="31"/>
      <c r="AC33" s="31"/>
      <c r="AD33" s="31"/>
    </row>
    <row r="34" spans="1:30">
      <c r="A34" s="3" t="s">
        <v>56</v>
      </c>
      <c r="B34" s="4" t="s">
        <v>57</v>
      </c>
      <c r="C34" s="10">
        <f t="shared" si="4"/>
        <v>0</v>
      </c>
      <c r="D34" s="10">
        <f t="shared" si="5"/>
        <v>0</v>
      </c>
      <c r="E34" s="10">
        <f t="shared" si="7"/>
        <v>0</v>
      </c>
      <c r="F34" s="10"/>
      <c r="G34" s="10"/>
      <c r="H34" s="10"/>
      <c r="I34" s="10"/>
      <c r="J34" s="10"/>
      <c r="K34" s="10"/>
      <c r="L34" s="10"/>
      <c r="M34" s="10">
        <f t="shared" si="6"/>
        <v>0</v>
      </c>
      <c r="N34" s="10"/>
      <c r="O34" s="10"/>
      <c r="P34" s="10"/>
      <c r="Q34" s="10"/>
      <c r="R34" s="10"/>
      <c r="S34" s="10">
        <f t="shared" si="8"/>
        <v>0</v>
      </c>
      <c r="T34" s="10"/>
      <c r="U34" s="10"/>
      <c r="V34" s="10"/>
      <c r="W34" s="10">
        <f t="shared" si="9"/>
        <v>0</v>
      </c>
      <c r="X34" s="31"/>
      <c r="Y34" s="31"/>
      <c r="Z34" s="31"/>
      <c r="AA34" s="31"/>
      <c r="AB34" s="31"/>
      <c r="AC34" s="31"/>
      <c r="AD34" s="31"/>
    </row>
    <row r="35" spans="1:30">
      <c r="A35" s="3" t="s">
        <v>58</v>
      </c>
      <c r="B35" s="4" t="s">
        <v>59</v>
      </c>
      <c r="C35" s="10">
        <f t="shared" si="4"/>
        <v>0</v>
      </c>
      <c r="D35" s="10">
        <f t="shared" si="5"/>
        <v>0</v>
      </c>
      <c r="E35" s="10">
        <f t="shared" si="7"/>
        <v>0</v>
      </c>
      <c r="F35" s="10"/>
      <c r="G35" s="10"/>
      <c r="H35" s="10"/>
      <c r="I35" s="10"/>
      <c r="J35" s="10"/>
      <c r="K35" s="10"/>
      <c r="L35" s="10"/>
      <c r="M35" s="10">
        <f t="shared" si="6"/>
        <v>0</v>
      </c>
      <c r="N35" s="10"/>
      <c r="O35" s="10"/>
      <c r="P35" s="10"/>
      <c r="Q35" s="10"/>
      <c r="R35" s="10"/>
      <c r="S35" s="10">
        <f t="shared" si="8"/>
        <v>0</v>
      </c>
      <c r="T35" s="10"/>
      <c r="U35" s="10"/>
      <c r="V35" s="10"/>
      <c r="W35" s="10">
        <f t="shared" si="9"/>
        <v>0</v>
      </c>
      <c r="X35" s="31"/>
      <c r="Y35" s="31"/>
      <c r="Z35" s="31"/>
      <c r="AA35" s="31"/>
      <c r="AB35" s="31"/>
      <c r="AC35" s="31"/>
      <c r="AD35" s="31"/>
    </row>
    <row r="36" spans="1:30" ht="26.5">
      <c r="A36" s="3" t="s">
        <v>60</v>
      </c>
      <c r="B36" s="4" t="s">
        <v>61</v>
      </c>
      <c r="C36" s="10">
        <f t="shared" si="4"/>
        <v>0</v>
      </c>
      <c r="D36" s="10">
        <f t="shared" si="5"/>
        <v>0</v>
      </c>
      <c r="E36" s="10">
        <f t="shared" si="7"/>
        <v>0</v>
      </c>
      <c r="F36" s="10"/>
      <c r="G36" s="10"/>
      <c r="H36" s="10"/>
      <c r="I36" s="10"/>
      <c r="J36" s="10"/>
      <c r="K36" s="10"/>
      <c r="L36" s="10"/>
      <c r="M36" s="10">
        <f t="shared" si="6"/>
        <v>0</v>
      </c>
      <c r="N36" s="10"/>
      <c r="O36" s="10"/>
      <c r="P36" s="10"/>
      <c r="Q36" s="10"/>
      <c r="R36" s="10"/>
      <c r="S36" s="10">
        <f t="shared" si="8"/>
        <v>0</v>
      </c>
      <c r="T36" s="10"/>
      <c r="U36" s="10"/>
      <c r="V36" s="10"/>
      <c r="W36" s="10">
        <f t="shared" si="9"/>
        <v>0</v>
      </c>
      <c r="X36" s="31"/>
      <c r="Y36" s="31"/>
      <c r="Z36" s="31"/>
      <c r="AA36" s="31"/>
      <c r="AB36" s="31"/>
      <c r="AC36" s="31"/>
      <c r="AD36" s="31"/>
    </row>
    <row r="37" spans="1:30">
      <c r="A37" s="1" t="s">
        <v>102</v>
      </c>
      <c r="B37" s="2" t="s">
        <v>62</v>
      </c>
      <c r="C37" s="10">
        <f t="shared" si="4"/>
        <v>0</v>
      </c>
      <c r="D37" s="10">
        <f t="shared" si="5"/>
        <v>0</v>
      </c>
      <c r="E37" s="10">
        <f t="shared" si="7"/>
        <v>0</v>
      </c>
      <c r="F37" s="10">
        <f>SUM(F38:F43)</f>
        <v>0</v>
      </c>
      <c r="G37" s="10">
        <f t="shared" ref="G37:AC37" si="20">SUM(G38:G43)</f>
        <v>0</v>
      </c>
      <c r="H37" s="10">
        <f t="shared" si="20"/>
        <v>0</v>
      </c>
      <c r="I37" s="10">
        <f t="shared" si="20"/>
        <v>0</v>
      </c>
      <c r="J37" s="10">
        <f t="shared" si="20"/>
        <v>0</v>
      </c>
      <c r="K37" s="10">
        <f t="shared" si="20"/>
        <v>0</v>
      </c>
      <c r="L37" s="10">
        <f t="shared" si="20"/>
        <v>0</v>
      </c>
      <c r="M37" s="10">
        <f t="shared" si="6"/>
        <v>0</v>
      </c>
      <c r="N37" s="10">
        <f t="shared" si="20"/>
        <v>0</v>
      </c>
      <c r="O37" s="10">
        <f t="shared" si="20"/>
        <v>0</v>
      </c>
      <c r="P37" s="10">
        <f t="shared" si="20"/>
        <v>0</v>
      </c>
      <c r="Q37" s="10">
        <f t="shared" si="20"/>
        <v>0</v>
      </c>
      <c r="R37" s="10">
        <f t="shared" si="20"/>
        <v>0</v>
      </c>
      <c r="S37" s="10">
        <f t="shared" si="8"/>
        <v>0</v>
      </c>
      <c r="T37" s="10">
        <f t="shared" si="20"/>
        <v>0</v>
      </c>
      <c r="U37" s="10">
        <f t="shared" si="20"/>
        <v>0</v>
      </c>
      <c r="V37" s="10">
        <f t="shared" si="20"/>
        <v>0</v>
      </c>
      <c r="W37" s="10">
        <f t="shared" si="9"/>
        <v>0</v>
      </c>
      <c r="X37" s="10">
        <f t="shared" si="20"/>
        <v>0</v>
      </c>
      <c r="Y37" s="10">
        <f t="shared" si="20"/>
        <v>0</v>
      </c>
      <c r="Z37" s="10">
        <f t="shared" si="20"/>
        <v>0</v>
      </c>
      <c r="AA37" s="10">
        <f t="shared" si="20"/>
        <v>0</v>
      </c>
      <c r="AB37" s="10">
        <f t="shared" si="20"/>
        <v>0</v>
      </c>
      <c r="AC37" s="10">
        <f t="shared" si="20"/>
        <v>0</v>
      </c>
      <c r="AD37" s="31"/>
    </row>
    <row r="38" spans="1:30" ht="26.5">
      <c r="A38" s="3" t="s">
        <v>63</v>
      </c>
      <c r="B38" s="4" t="s">
        <v>64</v>
      </c>
      <c r="C38" s="10">
        <f t="shared" si="4"/>
        <v>0</v>
      </c>
      <c r="D38" s="10">
        <f t="shared" si="5"/>
        <v>0</v>
      </c>
      <c r="E38" s="10">
        <f t="shared" si="7"/>
        <v>0</v>
      </c>
      <c r="F38" s="31"/>
      <c r="G38" s="31"/>
      <c r="H38" s="31"/>
      <c r="I38" s="31"/>
      <c r="J38" s="31"/>
      <c r="K38" s="31"/>
      <c r="L38" s="31"/>
      <c r="M38" s="10">
        <f t="shared" si="6"/>
        <v>0</v>
      </c>
      <c r="N38" s="31"/>
      <c r="O38" s="31"/>
      <c r="P38" s="31"/>
      <c r="Q38" s="31"/>
      <c r="R38" s="31"/>
      <c r="S38" s="10">
        <f t="shared" si="8"/>
        <v>0</v>
      </c>
      <c r="T38" s="31"/>
      <c r="U38" s="31"/>
      <c r="V38" s="31"/>
      <c r="W38" s="10">
        <f t="shared" si="9"/>
        <v>0</v>
      </c>
      <c r="X38" s="31"/>
      <c r="Y38" s="31"/>
      <c r="Z38" s="31"/>
      <c r="AA38" s="31"/>
      <c r="AB38" s="31"/>
      <c r="AC38" s="31"/>
      <c r="AD38" s="31"/>
    </row>
    <row r="39" spans="1:30" ht="26.5">
      <c r="A39" s="3" t="s">
        <v>111</v>
      </c>
      <c r="B39" s="4" t="s">
        <v>65</v>
      </c>
      <c r="C39" s="10">
        <f t="shared" si="4"/>
        <v>0</v>
      </c>
      <c r="D39" s="10">
        <f t="shared" si="5"/>
        <v>0</v>
      </c>
      <c r="E39" s="10">
        <f t="shared" si="7"/>
        <v>0</v>
      </c>
      <c r="F39" s="31"/>
      <c r="G39" s="31"/>
      <c r="H39" s="31"/>
      <c r="I39" s="31"/>
      <c r="J39" s="31"/>
      <c r="K39" s="31"/>
      <c r="L39" s="31"/>
      <c r="M39" s="10">
        <f t="shared" si="6"/>
        <v>0</v>
      </c>
      <c r="N39" s="31"/>
      <c r="O39" s="31"/>
      <c r="P39" s="31"/>
      <c r="Q39" s="31"/>
      <c r="R39" s="31"/>
      <c r="S39" s="10">
        <f t="shared" si="8"/>
        <v>0</v>
      </c>
      <c r="T39" s="31"/>
      <c r="U39" s="31"/>
      <c r="V39" s="31"/>
      <c r="W39" s="10">
        <f t="shared" si="9"/>
        <v>0</v>
      </c>
      <c r="X39" s="31"/>
      <c r="Y39" s="31"/>
      <c r="Z39" s="31"/>
      <c r="AA39" s="31"/>
      <c r="AB39" s="31"/>
      <c r="AC39" s="31"/>
      <c r="AD39" s="31"/>
    </row>
    <row r="40" spans="1:30">
      <c r="A40" s="3" t="s">
        <v>66</v>
      </c>
      <c r="B40" s="4" t="s">
        <v>67</v>
      </c>
      <c r="C40" s="10">
        <f t="shared" si="4"/>
        <v>0</v>
      </c>
      <c r="D40" s="10">
        <f t="shared" si="5"/>
        <v>0</v>
      </c>
      <c r="E40" s="10">
        <f t="shared" si="7"/>
        <v>0</v>
      </c>
      <c r="F40" s="31"/>
      <c r="G40" s="31"/>
      <c r="H40" s="31"/>
      <c r="I40" s="31"/>
      <c r="J40" s="31"/>
      <c r="K40" s="31"/>
      <c r="L40" s="31"/>
      <c r="M40" s="10">
        <f t="shared" si="6"/>
        <v>0</v>
      </c>
      <c r="N40" s="31"/>
      <c r="O40" s="31"/>
      <c r="P40" s="31"/>
      <c r="Q40" s="31"/>
      <c r="R40" s="31"/>
      <c r="S40" s="10">
        <f t="shared" si="8"/>
        <v>0</v>
      </c>
      <c r="T40" s="31"/>
      <c r="U40" s="31"/>
      <c r="V40" s="31"/>
      <c r="W40" s="10">
        <f t="shared" si="9"/>
        <v>0</v>
      </c>
      <c r="X40" s="31"/>
      <c r="Y40" s="31"/>
      <c r="Z40" s="31"/>
      <c r="AA40" s="31"/>
      <c r="AB40" s="31"/>
      <c r="AC40" s="31"/>
      <c r="AD40" s="31"/>
    </row>
    <row r="41" spans="1:30" ht="26.5">
      <c r="A41" s="3" t="s">
        <v>110</v>
      </c>
      <c r="B41" s="4" t="s">
        <v>68</v>
      </c>
      <c r="C41" s="10">
        <f t="shared" si="4"/>
        <v>0</v>
      </c>
      <c r="D41" s="10">
        <f t="shared" si="5"/>
        <v>0</v>
      </c>
      <c r="E41" s="10">
        <f t="shared" si="7"/>
        <v>0</v>
      </c>
      <c r="F41" s="31"/>
      <c r="G41" s="31"/>
      <c r="H41" s="31"/>
      <c r="I41" s="31"/>
      <c r="J41" s="31"/>
      <c r="K41" s="31"/>
      <c r="L41" s="31"/>
      <c r="M41" s="10">
        <f t="shared" si="6"/>
        <v>0</v>
      </c>
      <c r="N41" s="31"/>
      <c r="O41" s="31"/>
      <c r="P41" s="31"/>
      <c r="Q41" s="31"/>
      <c r="R41" s="31"/>
      <c r="S41" s="10">
        <f t="shared" si="8"/>
        <v>0</v>
      </c>
      <c r="T41" s="31"/>
      <c r="U41" s="31"/>
      <c r="V41" s="31"/>
      <c r="W41" s="10">
        <f t="shared" si="9"/>
        <v>0</v>
      </c>
      <c r="X41" s="31"/>
      <c r="Y41" s="31"/>
      <c r="Z41" s="31"/>
      <c r="AA41" s="31"/>
      <c r="AB41" s="31"/>
      <c r="AC41" s="31"/>
      <c r="AD41" s="31"/>
    </row>
    <row r="42" spans="1:30" ht="39.5">
      <c r="A42" s="3" t="s">
        <v>135</v>
      </c>
      <c r="B42" s="4" t="s">
        <v>69</v>
      </c>
      <c r="C42" s="10">
        <f t="shared" si="4"/>
        <v>0</v>
      </c>
      <c r="D42" s="10">
        <f t="shared" si="5"/>
        <v>0</v>
      </c>
      <c r="E42" s="10">
        <f t="shared" si="7"/>
        <v>0</v>
      </c>
      <c r="F42" s="31"/>
      <c r="G42" s="31"/>
      <c r="H42" s="31"/>
      <c r="I42" s="31"/>
      <c r="J42" s="31"/>
      <c r="K42" s="31"/>
      <c r="L42" s="31"/>
      <c r="M42" s="10">
        <f t="shared" si="6"/>
        <v>0</v>
      </c>
      <c r="N42" s="31"/>
      <c r="O42" s="31"/>
      <c r="P42" s="31"/>
      <c r="Q42" s="31"/>
      <c r="R42" s="31"/>
      <c r="S42" s="10">
        <f t="shared" si="8"/>
        <v>0</v>
      </c>
      <c r="T42" s="31"/>
      <c r="U42" s="31"/>
      <c r="V42" s="31"/>
      <c r="W42" s="10">
        <f t="shared" si="9"/>
        <v>0</v>
      </c>
      <c r="X42" s="31"/>
      <c r="Y42" s="31"/>
      <c r="Z42" s="31"/>
      <c r="AA42" s="31"/>
      <c r="AB42" s="31"/>
      <c r="AC42" s="31"/>
      <c r="AD42" s="31"/>
    </row>
    <row r="43" spans="1:30" ht="26.5">
      <c r="A43" s="3" t="s">
        <v>70</v>
      </c>
      <c r="B43" s="4" t="s">
        <v>71</v>
      </c>
      <c r="C43" s="10">
        <f t="shared" si="4"/>
        <v>0</v>
      </c>
      <c r="D43" s="10">
        <f t="shared" si="5"/>
        <v>0</v>
      </c>
      <c r="E43" s="10">
        <f t="shared" si="7"/>
        <v>0</v>
      </c>
      <c r="F43" s="31"/>
      <c r="G43" s="31"/>
      <c r="H43" s="31"/>
      <c r="I43" s="31"/>
      <c r="J43" s="31"/>
      <c r="K43" s="31"/>
      <c r="L43" s="31"/>
      <c r="M43" s="10">
        <f t="shared" si="6"/>
        <v>0</v>
      </c>
      <c r="N43" s="31"/>
      <c r="O43" s="31"/>
      <c r="P43" s="31"/>
      <c r="Q43" s="31"/>
      <c r="R43" s="31"/>
      <c r="S43" s="10">
        <f t="shared" si="8"/>
        <v>0</v>
      </c>
      <c r="T43" s="31"/>
      <c r="U43" s="31"/>
      <c r="V43" s="31"/>
      <c r="W43" s="10">
        <f t="shared" si="9"/>
        <v>0</v>
      </c>
      <c r="X43" s="31"/>
      <c r="Y43" s="31"/>
      <c r="Z43" s="31"/>
      <c r="AA43" s="31"/>
      <c r="AB43" s="31"/>
      <c r="AC43" s="31"/>
      <c r="AD43" s="31"/>
    </row>
    <row r="44" spans="1:30" ht="26.5">
      <c r="A44" s="1" t="s">
        <v>98</v>
      </c>
      <c r="B44" s="2" t="s">
        <v>99</v>
      </c>
      <c r="C44" s="10">
        <f t="shared" si="4"/>
        <v>0</v>
      </c>
      <c r="D44" s="10">
        <f t="shared" si="5"/>
        <v>0</v>
      </c>
      <c r="E44" s="10">
        <f t="shared" si="7"/>
        <v>0</v>
      </c>
      <c r="F44" s="31"/>
      <c r="G44" s="31"/>
      <c r="H44" s="31"/>
      <c r="I44" s="31"/>
      <c r="J44" s="31"/>
      <c r="K44" s="31"/>
      <c r="L44" s="31"/>
      <c r="M44" s="10">
        <f t="shared" si="6"/>
        <v>0</v>
      </c>
      <c r="N44" s="31"/>
      <c r="O44" s="31"/>
      <c r="P44" s="31"/>
      <c r="Q44" s="31"/>
      <c r="R44" s="31"/>
      <c r="S44" s="10">
        <f t="shared" si="8"/>
        <v>0</v>
      </c>
      <c r="T44" s="31"/>
      <c r="U44" s="31"/>
      <c r="V44" s="31"/>
      <c r="W44" s="10">
        <f t="shared" si="9"/>
        <v>0</v>
      </c>
      <c r="X44" s="31"/>
      <c r="Y44" s="31"/>
      <c r="Z44" s="31"/>
      <c r="AA44" s="31"/>
      <c r="AB44" s="31"/>
      <c r="AC44" s="31"/>
      <c r="AD44" s="31"/>
    </row>
    <row r="45" spans="1:30" ht="26.5">
      <c r="A45" s="1" t="s">
        <v>72</v>
      </c>
      <c r="B45" s="2" t="s">
        <v>73</v>
      </c>
      <c r="C45" s="10">
        <f t="shared" si="4"/>
        <v>0</v>
      </c>
      <c r="D45" s="10">
        <f t="shared" si="5"/>
        <v>0</v>
      </c>
      <c r="E45" s="10">
        <f t="shared" si="7"/>
        <v>0</v>
      </c>
      <c r="F45" s="31"/>
      <c r="G45" s="31"/>
      <c r="H45" s="31"/>
      <c r="I45" s="31"/>
      <c r="J45" s="31"/>
      <c r="K45" s="31"/>
      <c r="L45" s="31"/>
      <c r="M45" s="10">
        <f t="shared" si="6"/>
        <v>0</v>
      </c>
      <c r="N45" s="31"/>
      <c r="O45" s="31"/>
      <c r="P45" s="31"/>
      <c r="Q45" s="31"/>
      <c r="R45" s="31"/>
      <c r="S45" s="10">
        <f t="shared" si="8"/>
        <v>0</v>
      </c>
      <c r="T45" s="31"/>
      <c r="U45" s="31"/>
      <c r="V45" s="31"/>
      <c r="W45" s="10">
        <f t="shared" si="9"/>
        <v>0</v>
      </c>
      <c r="X45" s="31"/>
      <c r="Y45" s="31"/>
      <c r="Z45" s="31"/>
      <c r="AA45" s="31"/>
      <c r="AB45" s="31"/>
      <c r="AC45" s="31"/>
      <c r="AD45" s="31"/>
    </row>
    <row r="46" spans="1:30">
      <c r="A46" s="1" t="s">
        <v>301</v>
      </c>
      <c r="B46" s="7"/>
      <c r="C46" s="10">
        <f t="shared" si="4"/>
        <v>0.25</v>
      </c>
      <c r="D46" s="22">
        <f t="shared" ref="D46:AC46" si="21">D5+D13+D18+D23+D27++D37+D44+D45</f>
        <v>0</v>
      </c>
      <c r="E46" s="22">
        <f t="shared" si="21"/>
        <v>0</v>
      </c>
      <c r="F46" s="22">
        <f>F5+F13+F18+F23+F27++F37+F44+F45</f>
        <v>0</v>
      </c>
      <c r="G46" s="22">
        <f t="shared" si="21"/>
        <v>0</v>
      </c>
      <c r="H46" s="22">
        <f t="shared" si="21"/>
        <v>0</v>
      </c>
      <c r="I46" s="22">
        <f t="shared" si="21"/>
        <v>0</v>
      </c>
      <c r="J46" s="22">
        <f t="shared" si="21"/>
        <v>0</v>
      </c>
      <c r="K46" s="22">
        <f t="shared" si="21"/>
        <v>0</v>
      </c>
      <c r="L46" s="22">
        <f t="shared" si="21"/>
        <v>0</v>
      </c>
      <c r="M46" s="10">
        <f t="shared" si="6"/>
        <v>0</v>
      </c>
      <c r="N46" s="22">
        <f t="shared" si="21"/>
        <v>0</v>
      </c>
      <c r="O46" s="22">
        <f t="shared" si="21"/>
        <v>0</v>
      </c>
      <c r="P46" s="22">
        <f t="shared" si="21"/>
        <v>0</v>
      </c>
      <c r="Q46" s="22">
        <f t="shared" si="21"/>
        <v>0</v>
      </c>
      <c r="R46" s="22">
        <f t="shared" si="21"/>
        <v>0</v>
      </c>
      <c r="S46" s="22">
        <f t="shared" si="21"/>
        <v>0</v>
      </c>
      <c r="T46" s="22">
        <f t="shared" si="21"/>
        <v>0</v>
      </c>
      <c r="U46" s="22">
        <f t="shared" si="21"/>
        <v>0</v>
      </c>
      <c r="V46" s="22">
        <f t="shared" si="21"/>
        <v>0</v>
      </c>
      <c r="W46" s="22">
        <f t="shared" si="21"/>
        <v>0.25</v>
      </c>
      <c r="X46" s="22">
        <f t="shared" si="21"/>
        <v>0</v>
      </c>
      <c r="Y46" s="22">
        <f t="shared" si="21"/>
        <v>0.25</v>
      </c>
      <c r="Z46" s="22">
        <f t="shared" si="21"/>
        <v>0</v>
      </c>
      <c r="AA46" s="22">
        <f t="shared" si="21"/>
        <v>0</v>
      </c>
      <c r="AB46" s="22">
        <f t="shared" si="21"/>
        <v>0</v>
      </c>
      <c r="AC46" s="22">
        <f t="shared" si="21"/>
        <v>0</v>
      </c>
      <c r="AD46" s="31"/>
    </row>
    <row r="47" spans="1:30">
      <c r="A47" s="18" t="s">
        <v>1656</v>
      </c>
    </row>
    <row r="48" spans="1:30">
      <c r="A48" s="19" t="s">
        <v>106</v>
      </c>
      <c r="B48" s="10"/>
      <c r="C48" s="10">
        <f>C49+C50+C51+C54</f>
        <v>0.25</v>
      </c>
    </row>
    <row r="49" spans="1:3">
      <c r="A49" s="19" t="s">
        <v>92</v>
      </c>
      <c r="B49" s="21">
        <v>1</v>
      </c>
      <c r="C49" s="31">
        <v>0.25</v>
      </c>
    </row>
    <row r="50" spans="1:3">
      <c r="A50" s="19" t="s">
        <v>93</v>
      </c>
      <c r="B50" s="21">
        <v>2</v>
      </c>
      <c r="C50" s="31"/>
    </row>
    <row r="51" spans="1:3">
      <c r="A51" s="19" t="s">
        <v>94</v>
      </c>
      <c r="B51" s="21">
        <v>3</v>
      </c>
      <c r="C51" s="10">
        <f>C52+C53</f>
        <v>0</v>
      </c>
    </row>
    <row r="52" spans="1:3">
      <c r="A52" s="20" t="s">
        <v>96</v>
      </c>
      <c r="B52" s="21">
        <v>31</v>
      </c>
      <c r="C52" s="31"/>
    </row>
    <row r="53" spans="1:3">
      <c r="A53" s="20" t="s">
        <v>97</v>
      </c>
      <c r="B53" s="21">
        <v>32</v>
      </c>
      <c r="C53" s="31"/>
    </row>
    <row r="54" spans="1:3">
      <c r="A54" s="19" t="s">
        <v>95</v>
      </c>
      <c r="B54" s="21">
        <v>4</v>
      </c>
      <c r="C54" s="31"/>
    </row>
  </sheetData>
  <mergeCells count="2">
    <mergeCell ref="A3:A4"/>
    <mergeCell ref="B3:B4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2"/>
  <sheetViews>
    <sheetView topLeftCell="A63" workbookViewId="0">
      <selection activeCell="B90" sqref="B90"/>
    </sheetView>
  </sheetViews>
  <sheetFormatPr defaultRowHeight="14.5"/>
  <cols>
    <col min="1" max="1" width="96.7265625" bestFit="1" customWidth="1"/>
  </cols>
  <sheetData>
    <row r="1" spans="1:1" ht="15.5">
      <c r="A1" s="25" t="s">
        <v>273</v>
      </c>
    </row>
    <row r="2" spans="1:1">
      <c r="A2" s="11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s="24" t="s">
        <v>277</v>
      </c>
    </row>
    <row r="8" spans="1:1">
      <c r="A8" t="s">
        <v>145</v>
      </c>
    </row>
    <row r="9" spans="1:1">
      <c r="A9" s="24" t="s">
        <v>146</v>
      </c>
    </row>
    <row r="10" spans="1:1">
      <c r="A10" s="24" t="s">
        <v>278</v>
      </c>
    </row>
    <row r="11" spans="1:1">
      <c r="A11" t="s">
        <v>147</v>
      </c>
    </row>
    <row r="12" spans="1:1">
      <c r="A12" s="24" t="s">
        <v>148</v>
      </c>
    </row>
    <row r="13" spans="1:1">
      <c r="A13" s="24" t="s">
        <v>149</v>
      </c>
    </row>
    <row r="14" spans="1:1">
      <c r="A14" t="s">
        <v>150</v>
      </c>
    </row>
    <row r="15" spans="1:1">
      <c r="A15" s="24" t="s">
        <v>280</v>
      </c>
    </row>
    <row r="16" spans="1:1">
      <c r="A16" s="24" t="s">
        <v>279</v>
      </c>
    </row>
    <row r="17" spans="1:1">
      <c r="A17" t="s">
        <v>151</v>
      </c>
    </row>
    <row r="18" spans="1:1">
      <c r="A18" s="24" t="s">
        <v>152</v>
      </c>
    </row>
    <row r="19" spans="1:1">
      <c r="A19" t="s">
        <v>153</v>
      </c>
    </row>
    <row r="20" spans="1:1">
      <c r="A20" s="24" t="s">
        <v>282</v>
      </c>
    </row>
    <row r="21" spans="1:1">
      <c r="A21" s="24" t="s">
        <v>283</v>
      </c>
    </row>
    <row r="22" spans="1:1">
      <c r="A22" s="24" t="s">
        <v>281</v>
      </c>
    </row>
    <row r="23" spans="1:1">
      <c r="A23" t="s">
        <v>154</v>
      </c>
    </row>
    <row r="24" spans="1:1">
      <c r="A24" s="24" t="s">
        <v>155</v>
      </c>
    </row>
    <row r="25" spans="1:1">
      <c r="A25" s="11" t="s">
        <v>156</v>
      </c>
    </row>
    <row r="26" spans="1:1">
      <c r="A26" t="s">
        <v>157</v>
      </c>
    </row>
    <row r="27" spans="1:1">
      <c r="A27" t="s">
        <v>158</v>
      </c>
    </row>
    <row r="28" spans="1:1">
      <c r="A28" t="s">
        <v>159</v>
      </c>
    </row>
    <row r="29" spans="1:1">
      <c r="A29" t="s">
        <v>160</v>
      </c>
    </row>
    <row r="30" spans="1:1">
      <c r="A30" s="24" t="s">
        <v>161</v>
      </c>
    </row>
    <row r="31" spans="1:1">
      <c r="A31" t="s">
        <v>162</v>
      </c>
    </row>
    <row r="32" spans="1:1">
      <c r="A32" s="24" t="s">
        <v>163</v>
      </c>
    </row>
    <row r="33" spans="1:1">
      <c r="A33" t="s">
        <v>164</v>
      </c>
    </row>
    <row r="34" spans="1:1">
      <c r="A34" s="24" t="s">
        <v>165</v>
      </c>
    </row>
    <row r="35" spans="1:1">
      <c r="A35" t="s">
        <v>166</v>
      </c>
    </row>
    <row r="36" spans="1:1">
      <c r="A36" s="24" t="s">
        <v>167</v>
      </c>
    </row>
    <row r="37" spans="1:1">
      <c r="A37" s="11" t="s">
        <v>168</v>
      </c>
    </row>
    <row r="38" spans="1:1">
      <c r="A38" t="s">
        <v>169</v>
      </c>
    </row>
    <row r="39" spans="1:1">
      <c r="A39" t="s">
        <v>170</v>
      </c>
    </row>
    <row r="40" spans="1:1">
      <c r="A40" t="s">
        <v>171</v>
      </c>
    </row>
    <row r="41" spans="1:1">
      <c r="A41" s="24" t="s">
        <v>172</v>
      </c>
    </row>
    <row r="42" spans="1:1">
      <c r="A42" t="s">
        <v>173</v>
      </c>
    </row>
    <row r="43" spans="1:1">
      <c r="A43" s="24" t="s">
        <v>174</v>
      </c>
    </row>
    <row r="44" spans="1:1">
      <c r="A44" t="s">
        <v>175</v>
      </c>
    </row>
    <row r="45" spans="1:1">
      <c r="A45" s="24" t="s">
        <v>176</v>
      </c>
    </row>
    <row r="46" spans="1:1">
      <c r="A46" t="s">
        <v>177</v>
      </c>
    </row>
    <row r="47" spans="1:1">
      <c r="A47" s="24" t="s">
        <v>178</v>
      </c>
    </row>
    <row r="48" spans="1:1">
      <c r="A48" s="11" t="s">
        <v>179</v>
      </c>
    </row>
    <row r="49" spans="1:1">
      <c r="A49" t="s">
        <v>180</v>
      </c>
    </row>
    <row r="50" spans="1:1">
      <c r="A50" t="s">
        <v>181</v>
      </c>
    </row>
    <row r="51" spans="1:1">
      <c r="A51" t="s">
        <v>182</v>
      </c>
    </row>
    <row r="52" spans="1:1">
      <c r="A52" s="24" t="s">
        <v>284</v>
      </c>
    </row>
    <row r="53" spans="1:1">
      <c r="A53" s="24" t="s">
        <v>285</v>
      </c>
    </row>
    <row r="54" spans="1:1">
      <c r="A54" s="24" t="s">
        <v>183</v>
      </c>
    </row>
    <row r="55" spans="1:1">
      <c r="A55" t="s">
        <v>184</v>
      </c>
    </row>
    <row r="56" spans="1:1">
      <c r="A56" s="24" t="s">
        <v>286</v>
      </c>
    </row>
    <row r="57" spans="1:1">
      <c r="A57" s="24" t="s">
        <v>287</v>
      </c>
    </row>
    <row r="58" spans="1:1">
      <c r="A58" s="24" t="s">
        <v>288</v>
      </c>
    </row>
    <row r="59" spans="1:1">
      <c r="A59" t="s">
        <v>185</v>
      </c>
    </row>
    <row r="60" spans="1:1">
      <c r="A60" s="24" t="s">
        <v>289</v>
      </c>
    </row>
    <row r="61" spans="1:1">
      <c r="A61" s="11" t="s">
        <v>186</v>
      </c>
    </row>
    <row r="62" spans="1:1">
      <c r="A62" t="s">
        <v>290</v>
      </c>
    </row>
    <row r="63" spans="1:1">
      <c r="A63" t="s">
        <v>291</v>
      </c>
    </row>
    <row r="64" spans="1:1">
      <c r="A64" t="s">
        <v>187</v>
      </c>
    </row>
    <row r="65" spans="1:1">
      <c r="A65" t="s">
        <v>188</v>
      </c>
    </row>
    <row r="66" spans="1:1">
      <c r="A66" t="s">
        <v>292</v>
      </c>
    </row>
    <row r="67" spans="1:1">
      <c r="A67" t="s">
        <v>189</v>
      </c>
    </row>
    <row r="68" spans="1:1">
      <c r="A68" s="24" t="s">
        <v>190</v>
      </c>
    </row>
    <row r="69" spans="1:1">
      <c r="A69" t="s">
        <v>191</v>
      </c>
    </row>
    <row r="70" spans="1:1">
      <c r="A70" s="24" t="s">
        <v>192</v>
      </c>
    </row>
    <row r="71" spans="1:1">
      <c r="A71" t="s">
        <v>193</v>
      </c>
    </row>
    <row r="72" spans="1:1">
      <c r="A72" s="24" t="s">
        <v>194</v>
      </c>
    </row>
    <row r="73" spans="1:1">
      <c r="A73" t="s">
        <v>195</v>
      </c>
    </row>
    <row r="74" spans="1:1">
      <c r="A74" s="24" t="s">
        <v>196</v>
      </c>
    </row>
    <row r="75" spans="1:1">
      <c r="A75" s="24" t="s">
        <v>197</v>
      </c>
    </row>
    <row r="76" spans="1:1">
      <c r="A76" t="s">
        <v>198</v>
      </c>
    </row>
    <row r="77" spans="1:1">
      <c r="A77" s="24" t="s">
        <v>199</v>
      </c>
    </row>
    <row r="78" spans="1:1">
      <c r="A78" t="s">
        <v>200</v>
      </c>
    </row>
    <row r="79" spans="1:1">
      <c r="A79" s="24" t="s">
        <v>201</v>
      </c>
    </row>
    <row r="80" spans="1:1">
      <c r="A80" t="s">
        <v>202</v>
      </c>
    </row>
    <row r="81" spans="1:1">
      <c r="A81" s="24" t="s">
        <v>203</v>
      </c>
    </row>
    <row r="82" spans="1:1">
      <c r="A82" t="s">
        <v>204</v>
      </c>
    </row>
    <row r="83" spans="1:1">
      <c r="A83" s="24" t="s">
        <v>293</v>
      </c>
    </row>
    <row r="84" spans="1:1">
      <c r="A84" s="24" t="s">
        <v>205</v>
      </c>
    </row>
    <row r="85" spans="1:1">
      <c r="A85" s="24" t="s">
        <v>294</v>
      </c>
    </row>
    <row r="86" spans="1:1">
      <c r="A86" t="s">
        <v>206</v>
      </c>
    </row>
    <row r="87" spans="1:1">
      <c r="A87" s="24" t="s">
        <v>295</v>
      </c>
    </row>
    <row r="88" spans="1:1">
      <c r="A88" s="24" t="s">
        <v>207</v>
      </c>
    </row>
    <row r="89" spans="1:1">
      <c r="A89" s="11" t="s">
        <v>208</v>
      </c>
    </row>
    <row r="90" spans="1:1">
      <c r="A90" t="s">
        <v>209</v>
      </c>
    </row>
    <row r="91" spans="1:1">
      <c r="A91" t="s">
        <v>210</v>
      </c>
    </row>
    <row r="92" spans="1:1">
      <c r="A92" t="s">
        <v>211</v>
      </c>
    </row>
    <row r="93" spans="1:1">
      <c r="A93" s="24" t="s">
        <v>296</v>
      </c>
    </row>
    <row r="94" spans="1:1">
      <c r="A94" s="24" t="s">
        <v>212</v>
      </c>
    </row>
    <row r="95" spans="1:1">
      <c r="A95" s="24" t="s">
        <v>213</v>
      </c>
    </row>
    <row r="96" spans="1:1">
      <c r="A96" t="s">
        <v>214</v>
      </c>
    </row>
    <row r="97" spans="1:1">
      <c r="A97" s="24" t="s">
        <v>215</v>
      </c>
    </row>
    <row r="98" spans="1:1">
      <c r="A98" s="24" t="s">
        <v>216</v>
      </c>
    </row>
    <row r="99" spans="1:1">
      <c r="A99" t="s">
        <v>217</v>
      </c>
    </row>
    <row r="100" spans="1:1">
      <c r="A100" s="24" t="s">
        <v>218</v>
      </c>
    </row>
    <row r="101" spans="1:1">
      <c r="A101" s="24" t="s">
        <v>219</v>
      </c>
    </row>
    <row r="102" spans="1:1">
      <c r="A102" s="24" t="s">
        <v>220</v>
      </c>
    </row>
    <row r="103" spans="1:1">
      <c r="A103" s="24" t="s">
        <v>221</v>
      </c>
    </row>
    <row r="104" spans="1:1">
      <c r="A104" t="s">
        <v>222</v>
      </c>
    </row>
    <row r="105" spans="1:1">
      <c r="A105" s="24" t="s">
        <v>297</v>
      </c>
    </row>
    <row r="106" spans="1:1">
      <c r="A106" s="24" t="s">
        <v>223</v>
      </c>
    </row>
    <row r="107" spans="1:1">
      <c r="A107" s="24" t="s">
        <v>224</v>
      </c>
    </row>
    <row r="108" spans="1:1">
      <c r="A108" t="s">
        <v>225</v>
      </c>
    </row>
    <row r="109" spans="1:1">
      <c r="A109" s="24" t="s">
        <v>226</v>
      </c>
    </row>
    <row r="110" spans="1:1">
      <c r="A110" s="24" t="s">
        <v>227</v>
      </c>
    </row>
    <row r="111" spans="1:1">
      <c r="A111" t="s">
        <v>228</v>
      </c>
    </row>
    <row r="112" spans="1:1">
      <c r="A112" s="24" t="s">
        <v>229</v>
      </c>
    </row>
    <row r="113" spans="1:1">
      <c r="A113" s="24" t="s">
        <v>230</v>
      </c>
    </row>
    <row r="114" spans="1:1">
      <c r="A114" s="11" t="s">
        <v>231</v>
      </c>
    </row>
    <row r="115" spans="1:1">
      <c r="A115" t="s">
        <v>232</v>
      </c>
    </row>
    <row r="116" spans="1:1">
      <c r="A116" s="24" t="s">
        <v>298</v>
      </c>
    </row>
    <row r="117" spans="1:1">
      <c r="A117" s="24" t="s">
        <v>233</v>
      </c>
    </row>
    <row r="118" spans="1:1">
      <c r="A118" t="s">
        <v>234</v>
      </c>
    </row>
    <row r="119" spans="1:1">
      <c r="A119" s="24" t="s">
        <v>299</v>
      </c>
    </row>
    <row r="120" spans="1:1">
      <c r="A120" s="24" t="s">
        <v>235</v>
      </c>
    </row>
    <row r="121" spans="1:1">
      <c r="A121" s="11" t="s">
        <v>236</v>
      </c>
    </row>
    <row r="122" spans="1:1">
      <c r="A122" s="24" t="s">
        <v>237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topLeftCell="A13" workbookViewId="0">
      <selection activeCell="B35" sqref="B35"/>
    </sheetView>
  </sheetViews>
  <sheetFormatPr defaultRowHeight="14.5"/>
  <cols>
    <col min="1" max="1" width="97.26953125" bestFit="1" customWidth="1"/>
  </cols>
  <sheetData>
    <row r="1" spans="1:1" ht="15.5">
      <c r="A1" s="25" t="s">
        <v>272</v>
      </c>
    </row>
    <row r="2" spans="1:1">
      <c r="A2" t="s">
        <v>238</v>
      </c>
    </row>
    <row r="3" spans="1:1">
      <c r="A3" s="24" t="s">
        <v>274</v>
      </c>
    </row>
    <row r="4" spans="1:1">
      <c r="A4" s="24" t="s">
        <v>239</v>
      </c>
    </row>
    <row r="5" spans="1:1">
      <c r="A5" s="24" t="s">
        <v>240</v>
      </c>
    </row>
    <row r="6" spans="1:1">
      <c r="A6" s="24" t="s">
        <v>241</v>
      </c>
    </row>
    <row r="7" spans="1:1">
      <c r="A7" s="24" t="s">
        <v>242</v>
      </c>
    </row>
    <row r="8" spans="1:1">
      <c r="A8" t="s">
        <v>243</v>
      </c>
    </row>
    <row r="9" spans="1:1">
      <c r="A9" s="24" t="s">
        <v>244</v>
      </c>
    </row>
    <row r="10" spans="1:1">
      <c r="A10" s="24" t="s">
        <v>245</v>
      </c>
    </row>
    <row r="11" spans="1:1">
      <c r="A11" s="24" t="s">
        <v>246</v>
      </c>
    </row>
    <row r="12" spans="1:1">
      <c r="A12" t="s">
        <v>247</v>
      </c>
    </row>
    <row r="13" spans="1:1">
      <c r="A13" s="24" t="s">
        <v>248</v>
      </c>
    </row>
    <row r="14" spans="1:1">
      <c r="A14" s="24" t="s">
        <v>249</v>
      </c>
    </row>
    <row r="15" spans="1:1">
      <c r="A15" s="24" t="s">
        <v>250</v>
      </c>
    </row>
    <row r="16" spans="1:1">
      <c r="A16" s="24" t="s">
        <v>251</v>
      </c>
    </row>
    <row r="17" spans="1:1">
      <c r="A17" s="24" t="s">
        <v>275</v>
      </c>
    </row>
    <row r="18" spans="1:1">
      <c r="A18" t="s">
        <v>252</v>
      </c>
    </row>
    <row r="19" spans="1:1">
      <c r="A19" s="24" t="s">
        <v>253</v>
      </c>
    </row>
    <row r="20" spans="1:1">
      <c r="A20" s="24" t="s">
        <v>276</v>
      </c>
    </row>
    <row r="21" spans="1:1">
      <c r="A21" s="24" t="s">
        <v>254</v>
      </c>
    </row>
    <row r="22" spans="1:1">
      <c r="A22" t="s">
        <v>255</v>
      </c>
    </row>
    <row r="23" spans="1:1">
      <c r="A23" s="24" t="s">
        <v>256</v>
      </c>
    </row>
    <row r="24" spans="1:1">
      <c r="A24" t="s">
        <v>257</v>
      </c>
    </row>
    <row r="25" spans="1:1">
      <c r="A25" s="24" t="s">
        <v>258</v>
      </c>
    </row>
    <row r="26" spans="1:1">
      <c r="A26" s="24" t="s">
        <v>259</v>
      </c>
    </row>
    <row r="27" spans="1:1">
      <c r="A27" t="s">
        <v>260</v>
      </c>
    </row>
    <row r="28" spans="1:1">
      <c r="A28" s="24" t="s">
        <v>261</v>
      </c>
    </row>
    <row r="29" spans="1:1">
      <c r="A29" s="24" t="s">
        <v>262</v>
      </c>
    </row>
    <row r="30" spans="1:1">
      <c r="A30" t="s">
        <v>263</v>
      </c>
    </row>
    <row r="31" spans="1:1">
      <c r="A31" s="24" t="s">
        <v>264</v>
      </c>
    </row>
    <row r="32" spans="1:1">
      <c r="A32" s="24" t="s">
        <v>265</v>
      </c>
    </row>
    <row r="33" spans="1:1">
      <c r="A33" s="24" t="s">
        <v>266</v>
      </c>
    </row>
    <row r="34" spans="1:1">
      <c r="A34" s="24" t="s">
        <v>267</v>
      </c>
    </row>
    <row r="35" spans="1:1">
      <c r="A35" s="24" t="s">
        <v>268</v>
      </c>
    </row>
    <row r="36" spans="1:1">
      <c r="A36" t="s">
        <v>269</v>
      </c>
    </row>
    <row r="37" spans="1:1">
      <c r="A37" s="24" t="s">
        <v>270</v>
      </c>
    </row>
    <row r="38" spans="1:1">
      <c r="A38" s="24" t="s">
        <v>271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65"/>
  <sheetViews>
    <sheetView topLeftCell="A4" workbookViewId="0"/>
  </sheetViews>
  <sheetFormatPr defaultRowHeight="14.5"/>
  <cols>
    <col min="1" max="1" width="14.81640625" style="47" bestFit="1" customWidth="1"/>
    <col min="2" max="2" width="55.54296875" style="47" bestFit="1" customWidth="1"/>
    <col min="3" max="3" width="13.453125" customWidth="1"/>
    <col min="4" max="4" width="22.81640625" customWidth="1"/>
  </cols>
  <sheetData>
    <row r="1" spans="1:3">
      <c r="A1" s="45" t="s">
        <v>1657</v>
      </c>
      <c r="B1" s="45" t="s">
        <v>1658</v>
      </c>
      <c r="C1" s="42" t="s">
        <v>2072</v>
      </c>
    </row>
    <row r="2" spans="1:3">
      <c r="A2" s="46">
        <v>90001478</v>
      </c>
      <c r="B2" s="46" t="s">
        <v>304</v>
      </c>
      <c r="C2" s="43" t="s">
        <v>133</v>
      </c>
    </row>
    <row r="3" spans="1:3">
      <c r="A3" s="46">
        <v>90006399</v>
      </c>
      <c r="B3" s="46" t="s">
        <v>305</v>
      </c>
      <c r="C3" s="43" t="s">
        <v>133</v>
      </c>
    </row>
    <row r="4" spans="1:3">
      <c r="A4" s="46">
        <v>90006590</v>
      </c>
      <c r="B4" s="46" t="s">
        <v>306</v>
      </c>
      <c r="C4" s="43" t="s">
        <v>133</v>
      </c>
    </row>
    <row r="5" spans="1:3">
      <c r="A5" s="46">
        <v>10822068</v>
      </c>
      <c r="B5" s="46" t="s">
        <v>1588</v>
      </c>
      <c r="C5" s="32" t="s">
        <v>131</v>
      </c>
    </row>
    <row r="6" spans="1:3">
      <c r="A6" s="46">
        <v>10822269</v>
      </c>
      <c r="B6" s="46" t="s">
        <v>307</v>
      </c>
      <c r="C6" s="32" t="s">
        <v>131</v>
      </c>
    </row>
    <row r="7" spans="1:3">
      <c r="A7" s="46">
        <v>90003433</v>
      </c>
      <c r="B7" s="46" t="s">
        <v>308</v>
      </c>
      <c r="C7" s="32" t="s">
        <v>131</v>
      </c>
    </row>
    <row r="8" spans="1:3">
      <c r="A8" s="46">
        <v>90004527</v>
      </c>
      <c r="B8" s="46" t="s">
        <v>309</v>
      </c>
      <c r="C8" s="32" t="s">
        <v>131</v>
      </c>
    </row>
    <row r="9" spans="1:3">
      <c r="A9" s="46">
        <v>10050157</v>
      </c>
      <c r="B9" s="46" t="s">
        <v>310</v>
      </c>
      <c r="C9" s="33" t="s">
        <v>132</v>
      </c>
    </row>
    <row r="10" spans="1:3">
      <c r="A10" s="46">
        <v>10220275</v>
      </c>
      <c r="B10" s="46" t="s">
        <v>311</v>
      </c>
      <c r="C10" s="33" t="s">
        <v>132</v>
      </c>
    </row>
    <row r="11" spans="1:3">
      <c r="A11" s="46">
        <v>10351752</v>
      </c>
      <c r="B11" s="46" t="s">
        <v>312</v>
      </c>
      <c r="C11" s="33" t="s">
        <v>132</v>
      </c>
    </row>
    <row r="12" spans="1:3">
      <c r="A12" s="46">
        <v>10833853</v>
      </c>
      <c r="B12" s="46" t="s">
        <v>313</v>
      </c>
      <c r="C12" s="33" t="s">
        <v>132</v>
      </c>
    </row>
    <row r="13" spans="1:3">
      <c r="A13" s="46">
        <v>10856624</v>
      </c>
      <c r="B13" s="46" t="s">
        <v>314</v>
      </c>
      <c r="C13" s="33" t="s">
        <v>132</v>
      </c>
    </row>
    <row r="14" spans="1:3">
      <c r="A14" s="46">
        <v>90003217</v>
      </c>
      <c r="B14" s="46" t="s">
        <v>315</v>
      </c>
      <c r="C14" s="33" t="s">
        <v>132</v>
      </c>
    </row>
    <row r="15" spans="1:3">
      <c r="A15" s="46">
        <v>90004059</v>
      </c>
      <c r="B15" s="46" t="s">
        <v>316</v>
      </c>
      <c r="C15" s="33" t="s">
        <v>132</v>
      </c>
    </row>
    <row r="16" spans="1:3">
      <c r="A16" s="46">
        <v>90004585</v>
      </c>
      <c r="B16" s="46" t="s">
        <v>317</v>
      </c>
      <c r="C16" s="33" t="s">
        <v>132</v>
      </c>
    </row>
    <row r="17" spans="1:3">
      <c r="A17" s="46">
        <v>90013035</v>
      </c>
      <c r="B17" s="46" t="s">
        <v>319</v>
      </c>
      <c r="C17" s="33" t="s">
        <v>132</v>
      </c>
    </row>
    <row r="18" spans="1:3">
      <c r="A18" s="46">
        <v>90013058</v>
      </c>
      <c r="B18" s="46" t="s">
        <v>320</v>
      </c>
      <c r="C18" s="33" t="s">
        <v>132</v>
      </c>
    </row>
    <row r="19" spans="1:3">
      <c r="A19" s="46">
        <v>90013880</v>
      </c>
      <c r="B19" s="46" t="s">
        <v>318</v>
      </c>
      <c r="C19" s="33" t="s">
        <v>132</v>
      </c>
    </row>
    <row r="20" spans="1:3">
      <c r="A20" s="46">
        <v>90007359</v>
      </c>
      <c r="B20" s="46" t="s">
        <v>1599</v>
      </c>
      <c r="C20" s="34" t="s">
        <v>134</v>
      </c>
    </row>
    <row r="21" spans="1:3">
      <c r="A21" s="46">
        <v>90007425</v>
      </c>
      <c r="B21" s="46" t="s">
        <v>321</v>
      </c>
      <c r="C21" s="34" t="s">
        <v>134</v>
      </c>
    </row>
    <row r="22" spans="1:3">
      <c r="A22" s="46">
        <v>10168516</v>
      </c>
      <c r="B22" s="46" t="s">
        <v>322</v>
      </c>
      <c r="C22" s="35" t="s">
        <v>119</v>
      </c>
    </row>
    <row r="23" spans="1:3">
      <c r="A23" s="46">
        <v>90003344</v>
      </c>
      <c r="B23" s="46" t="s">
        <v>323</v>
      </c>
      <c r="C23" s="35" t="s">
        <v>119</v>
      </c>
    </row>
    <row r="24" spans="1:3">
      <c r="A24" s="46">
        <v>10286204</v>
      </c>
      <c r="B24" s="46" t="s">
        <v>327</v>
      </c>
      <c r="C24" s="36" t="s">
        <v>120</v>
      </c>
    </row>
    <row r="25" spans="1:3">
      <c r="A25" s="46">
        <v>10391415</v>
      </c>
      <c r="B25" s="46" t="s">
        <v>1655</v>
      </c>
      <c r="C25" s="36" t="s">
        <v>120</v>
      </c>
    </row>
    <row r="26" spans="1:3">
      <c r="A26" s="46">
        <v>10911961</v>
      </c>
      <c r="B26" s="46" t="s">
        <v>329</v>
      </c>
      <c r="C26" s="36" t="s">
        <v>120</v>
      </c>
    </row>
    <row r="27" spans="1:3">
      <c r="A27" s="46">
        <v>11096463</v>
      </c>
      <c r="B27" s="46" t="s">
        <v>330</v>
      </c>
      <c r="C27" s="36" t="s">
        <v>120</v>
      </c>
    </row>
    <row r="28" spans="1:3">
      <c r="A28" s="46">
        <v>12190939</v>
      </c>
      <c r="B28" s="46" t="s">
        <v>1345</v>
      </c>
      <c r="C28" s="36" t="s">
        <v>120</v>
      </c>
    </row>
    <row r="29" spans="1:3">
      <c r="A29" s="46">
        <v>12381384</v>
      </c>
      <c r="B29" s="46" t="s">
        <v>1756</v>
      </c>
      <c r="C29" s="36" t="s">
        <v>120</v>
      </c>
    </row>
    <row r="30" spans="1:3">
      <c r="A30" s="46">
        <v>16260520</v>
      </c>
      <c r="B30" s="46" t="s">
        <v>328</v>
      </c>
      <c r="C30" s="36" t="s">
        <v>120</v>
      </c>
    </row>
    <row r="31" spans="1:3">
      <c r="A31" s="46">
        <v>90008123</v>
      </c>
      <c r="B31" s="46" t="s">
        <v>326</v>
      </c>
      <c r="C31" s="36" t="s">
        <v>120</v>
      </c>
    </row>
    <row r="32" spans="1:3">
      <c r="A32" s="46">
        <v>90014170</v>
      </c>
      <c r="B32" s="46" t="s">
        <v>1520</v>
      </c>
      <c r="C32" s="36" t="s">
        <v>120</v>
      </c>
    </row>
    <row r="33" spans="1:3">
      <c r="A33" s="46">
        <v>10171501</v>
      </c>
      <c r="B33" s="46" t="s">
        <v>1659</v>
      </c>
      <c r="C33" s="37" t="s">
        <v>84</v>
      </c>
    </row>
    <row r="34" spans="1:3">
      <c r="A34" s="46">
        <v>10258478</v>
      </c>
      <c r="B34" s="46" t="s">
        <v>332</v>
      </c>
      <c r="C34" s="37" t="s">
        <v>84</v>
      </c>
    </row>
    <row r="35" spans="1:3">
      <c r="A35" s="46">
        <v>10293405</v>
      </c>
      <c r="B35" s="46" t="s">
        <v>1784</v>
      </c>
      <c r="C35" s="37" t="s">
        <v>84</v>
      </c>
    </row>
    <row r="36" spans="1:3">
      <c r="A36" s="46">
        <v>10301412</v>
      </c>
      <c r="B36" s="46" t="s">
        <v>333</v>
      </c>
      <c r="C36" s="37" t="s">
        <v>84</v>
      </c>
    </row>
    <row r="37" spans="1:3">
      <c r="A37" s="46">
        <v>10695523</v>
      </c>
      <c r="B37" s="46" t="s">
        <v>1626</v>
      </c>
      <c r="C37" s="37" t="s">
        <v>84</v>
      </c>
    </row>
    <row r="38" spans="1:3">
      <c r="A38" s="46">
        <v>10804627</v>
      </c>
      <c r="B38" s="46" t="s">
        <v>1795</v>
      </c>
      <c r="C38" s="37" t="s">
        <v>84</v>
      </c>
    </row>
    <row r="39" spans="1:3">
      <c r="A39" s="46">
        <v>10955734</v>
      </c>
      <c r="B39" s="46" t="s">
        <v>1785</v>
      </c>
      <c r="C39" s="37" t="s">
        <v>84</v>
      </c>
    </row>
    <row r="40" spans="1:3">
      <c r="A40" s="46">
        <v>11230884</v>
      </c>
      <c r="B40" s="46" t="s">
        <v>1578</v>
      </c>
      <c r="C40" s="37" t="s">
        <v>84</v>
      </c>
    </row>
    <row r="41" spans="1:3">
      <c r="A41" s="46">
        <v>11233954</v>
      </c>
      <c r="B41" s="46" t="s">
        <v>1633</v>
      </c>
      <c r="C41" s="37" t="s">
        <v>84</v>
      </c>
    </row>
    <row r="42" spans="1:3">
      <c r="A42" s="46">
        <v>11314032</v>
      </c>
      <c r="B42" s="46" t="s">
        <v>334</v>
      </c>
      <c r="C42" s="37" t="s">
        <v>84</v>
      </c>
    </row>
    <row r="43" spans="1:3">
      <c r="A43" s="46">
        <v>11653627</v>
      </c>
      <c r="B43" s="46" t="s">
        <v>1997</v>
      </c>
      <c r="C43" s="37" t="s">
        <v>84</v>
      </c>
    </row>
    <row r="44" spans="1:3">
      <c r="A44" s="46">
        <v>11956569</v>
      </c>
      <c r="B44" s="46" t="s">
        <v>1521</v>
      </c>
      <c r="C44" s="37" t="s">
        <v>84</v>
      </c>
    </row>
    <row r="45" spans="1:3">
      <c r="A45" s="46">
        <v>12594424</v>
      </c>
      <c r="B45" s="46" t="s">
        <v>1522</v>
      </c>
      <c r="C45" s="37" t="s">
        <v>84</v>
      </c>
    </row>
    <row r="46" spans="1:3">
      <c r="A46" s="46">
        <v>12644292</v>
      </c>
      <c r="B46" s="46" t="s">
        <v>1523</v>
      </c>
      <c r="C46" s="37" t="s">
        <v>84</v>
      </c>
    </row>
    <row r="47" spans="1:3">
      <c r="A47" s="46">
        <v>12953998</v>
      </c>
      <c r="B47" s="46" t="s">
        <v>1957</v>
      </c>
      <c r="C47" s="37" t="s">
        <v>84</v>
      </c>
    </row>
    <row r="48" spans="1:3">
      <c r="A48" s="46">
        <v>14168513</v>
      </c>
      <c r="B48" s="46" t="s">
        <v>1660</v>
      </c>
      <c r="C48" s="37" t="s">
        <v>84</v>
      </c>
    </row>
    <row r="49" spans="1:3">
      <c r="A49" s="46">
        <v>14235830</v>
      </c>
      <c r="B49" s="46" t="s">
        <v>1980</v>
      </c>
      <c r="C49" s="37" t="s">
        <v>84</v>
      </c>
    </row>
    <row r="50" spans="1:3">
      <c r="A50" s="46">
        <v>14299971</v>
      </c>
      <c r="B50" s="46" t="s">
        <v>1816</v>
      </c>
      <c r="C50" s="37" t="s">
        <v>84</v>
      </c>
    </row>
    <row r="51" spans="1:3">
      <c r="A51" s="46">
        <v>14309327</v>
      </c>
      <c r="B51" s="46" t="s">
        <v>1524</v>
      </c>
      <c r="C51" s="37" t="s">
        <v>84</v>
      </c>
    </row>
    <row r="52" spans="1:3">
      <c r="A52" s="46">
        <v>14726976</v>
      </c>
      <c r="B52" s="46" t="s">
        <v>1661</v>
      </c>
      <c r="C52" s="37" t="s">
        <v>84</v>
      </c>
    </row>
    <row r="53" spans="1:3">
      <c r="A53" s="46">
        <v>14911403</v>
      </c>
      <c r="B53" s="46" t="s">
        <v>1525</v>
      </c>
      <c r="C53" s="37" t="s">
        <v>84</v>
      </c>
    </row>
    <row r="54" spans="1:3">
      <c r="A54" s="46">
        <v>16318193</v>
      </c>
      <c r="B54" s="46" t="s">
        <v>1662</v>
      </c>
      <c r="C54" s="37" t="s">
        <v>84</v>
      </c>
    </row>
    <row r="55" spans="1:3">
      <c r="A55" s="46">
        <v>16393786</v>
      </c>
      <c r="B55" s="46" t="s">
        <v>1852</v>
      </c>
      <c r="C55" s="37" t="s">
        <v>84</v>
      </c>
    </row>
    <row r="56" spans="1:3">
      <c r="A56" s="46">
        <v>16483101</v>
      </c>
      <c r="B56" s="46" t="s">
        <v>2020</v>
      </c>
      <c r="C56" s="37" t="s">
        <v>84</v>
      </c>
    </row>
    <row r="57" spans="1:3">
      <c r="A57" s="46">
        <v>16550027</v>
      </c>
      <c r="B57" s="46" t="s">
        <v>1935</v>
      </c>
      <c r="C57" s="37" t="s">
        <v>84</v>
      </c>
    </row>
    <row r="58" spans="1:3">
      <c r="A58" s="46">
        <v>16592540</v>
      </c>
      <c r="B58" s="46" t="s">
        <v>1878</v>
      </c>
      <c r="C58" s="37" t="s">
        <v>84</v>
      </c>
    </row>
    <row r="59" spans="1:3">
      <c r="A59" s="46">
        <v>16698729</v>
      </c>
      <c r="B59" s="46" t="s">
        <v>1783</v>
      </c>
      <c r="C59" s="37" t="s">
        <v>84</v>
      </c>
    </row>
    <row r="60" spans="1:3">
      <c r="A60" s="46">
        <v>16699261</v>
      </c>
      <c r="B60" s="46" t="s">
        <v>1792</v>
      </c>
      <c r="C60" s="37" t="s">
        <v>84</v>
      </c>
    </row>
    <row r="61" spans="1:3">
      <c r="A61" s="46">
        <v>16776116</v>
      </c>
      <c r="B61" s="46" t="s">
        <v>1791</v>
      </c>
      <c r="C61" s="37" t="s">
        <v>84</v>
      </c>
    </row>
    <row r="62" spans="1:3">
      <c r="A62" s="46">
        <v>16778055</v>
      </c>
      <c r="B62" s="46" t="s">
        <v>1874</v>
      </c>
      <c r="C62" s="37" t="s">
        <v>84</v>
      </c>
    </row>
    <row r="63" spans="1:3">
      <c r="A63" s="46">
        <v>75001649</v>
      </c>
      <c r="B63" s="46" t="s">
        <v>1616</v>
      </c>
      <c r="C63" s="37" t="s">
        <v>84</v>
      </c>
    </row>
    <row r="64" spans="1:3">
      <c r="A64" s="46">
        <v>75019264</v>
      </c>
      <c r="B64" s="46" t="s">
        <v>1526</v>
      </c>
      <c r="C64" s="37" t="s">
        <v>84</v>
      </c>
    </row>
    <row r="65" spans="1:3">
      <c r="A65" s="46">
        <v>75022077</v>
      </c>
      <c r="B65" s="46" t="s">
        <v>1663</v>
      </c>
      <c r="C65" s="37" t="s">
        <v>84</v>
      </c>
    </row>
    <row r="66" spans="1:3">
      <c r="A66" s="46">
        <v>75028000</v>
      </c>
      <c r="B66" s="46" t="s">
        <v>1890</v>
      </c>
      <c r="C66" s="37" t="s">
        <v>84</v>
      </c>
    </row>
    <row r="67" spans="1:3">
      <c r="A67" s="46">
        <v>75037564</v>
      </c>
      <c r="B67" s="46" t="s">
        <v>1919</v>
      </c>
      <c r="C67" s="37" t="s">
        <v>84</v>
      </c>
    </row>
    <row r="68" spans="1:3">
      <c r="A68" s="46">
        <v>75038078</v>
      </c>
      <c r="B68" s="46" t="s">
        <v>1664</v>
      </c>
      <c r="C68" s="37" t="s">
        <v>84</v>
      </c>
    </row>
    <row r="69" spans="1:3">
      <c r="A69" s="46">
        <v>77001441</v>
      </c>
      <c r="B69" s="46" t="s">
        <v>1910</v>
      </c>
      <c r="C69" s="37" t="s">
        <v>84</v>
      </c>
    </row>
    <row r="70" spans="1:3">
      <c r="A70" s="46">
        <v>80033172</v>
      </c>
      <c r="B70" s="46" t="s">
        <v>1844</v>
      </c>
      <c r="C70" s="37" t="s">
        <v>84</v>
      </c>
    </row>
    <row r="71" spans="1:3">
      <c r="A71" s="46">
        <v>80121918</v>
      </c>
      <c r="B71" s="46" t="s">
        <v>1527</v>
      </c>
      <c r="C71" s="37" t="s">
        <v>84</v>
      </c>
    </row>
    <row r="72" spans="1:3">
      <c r="A72" s="46">
        <v>80210326</v>
      </c>
      <c r="B72" s="46" t="s">
        <v>1665</v>
      </c>
      <c r="C72" s="37" t="s">
        <v>84</v>
      </c>
    </row>
    <row r="73" spans="1:3">
      <c r="A73" s="46">
        <v>80316390</v>
      </c>
      <c r="B73" s="46" t="s">
        <v>1528</v>
      </c>
      <c r="C73" s="37" t="s">
        <v>84</v>
      </c>
    </row>
    <row r="74" spans="1:3">
      <c r="A74" s="46">
        <v>90001977</v>
      </c>
      <c r="B74" s="46" t="s">
        <v>335</v>
      </c>
      <c r="C74" s="37" t="s">
        <v>84</v>
      </c>
    </row>
    <row r="75" spans="1:3">
      <c r="A75" s="46">
        <v>90003309</v>
      </c>
      <c r="B75" s="46" t="s">
        <v>1606</v>
      </c>
      <c r="C75" s="37" t="s">
        <v>84</v>
      </c>
    </row>
    <row r="76" spans="1:3">
      <c r="A76" s="46">
        <v>90003522</v>
      </c>
      <c r="B76" s="46" t="s">
        <v>1590</v>
      </c>
      <c r="C76" s="37" t="s">
        <v>84</v>
      </c>
    </row>
    <row r="77" spans="1:3">
      <c r="A77" s="46">
        <v>90003717</v>
      </c>
      <c r="B77" s="46" t="s">
        <v>1529</v>
      </c>
      <c r="C77" s="37" t="s">
        <v>84</v>
      </c>
    </row>
    <row r="78" spans="1:3">
      <c r="A78" s="46">
        <v>90003918</v>
      </c>
      <c r="B78" s="46" t="s">
        <v>337</v>
      </c>
      <c r="C78" s="37" t="s">
        <v>84</v>
      </c>
    </row>
    <row r="79" spans="1:3">
      <c r="A79" s="46">
        <v>90004591</v>
      </c>
      <c r="B79" s="46" t="s">
        <v>338</v>
      </c>
      <c r="C79" s="37" t="s">
        <v>84</v>
      </c>
    </row>
    <row r="80" spans="1:3">
      <c r="A80" s="46">
        <v>90004616</v>
      </c>
      <c r="B80" s="46" t="s">
        <v>339</v>
      </c>
      <c r="C80" s="37" t="s">
        <v>84</v>
      </c>
    </row>
    <row r="81" spans="1:3">
      <c r="A81" s="46">
        <v>90007371</v>
      </c>
      <c r="B81" s="46" t="s">
        <v>325</v>
      </c>
      <c r="C81" s="37" t="s">
        <v>84</v>
      </c>
    </row>
    <row r="82" spans="1:3">
      <c r="A82" s="46">
        <v>90007709</v>
      </c>
      <c r="B82" s="46" t="s">
        <v>1815</v>
      </c>
      <c r="C82" s="37" t="s">
        <v>84</v>
      </c>
    </row>
    <row r="83" spans="1:3">
      <c r="A83" s="46">
        <v>90007738</v>
      </c>
      <c r="B83" s="46" t="s">
        <v>340</v>
      </c>
      <c r="C83" s="37" t="s">
        <v>84</v>
      </c>
    </row>
    <row r="84" spans="1:3">
      <c r="A84" s="46">
        <v>90007968</v>
      </c>
      <c r="B84" s="46" t="s">
        <v>341</v>
      </c>
      <c r="C84" s="37" t="s">
        <v>84</v>
      </c>
    </row>
    <row r="85" spans="1:3">
      <c r="A85" s="46">
        <v>90010195</v>
      </c>
      <c r="B85" s="46" t="s">
        <v>1631</v>
      </c>
      <c r="C85" s="37" t="s">
        <v>84</v>
      </c>
    </row>
    <row r="86" spans="1:3">
      <c r="A86" s="46">
        <v>90010700</v>
      </c>
      <c r="B86" s="46" t="s">
        <v>1530</v>
      </c>
      <c r="C86" s="37" t="s">
        <v>84</v>
      </c>
    </row>
    <row r="87" spans="1:3">
      <c r="A87" s="46">
        <v>90010835</v>
      </c>
      <c r="B87" s="46" t="s">
        <v>342</v>
      </c>
      <c r="C87" s="37" t="s">
        <v>84</v>
      </c>
    </row>
    <row r="88" spans="1:3">
      <c r="A88" s="46">
        <v>90011131</v>
      </c>
      <c r="B88" s="46" t="s">
        <v>343</v>
      </c>
      <c r="C88" s="37" t="s">
        <v>84</v>
      </c>
    </row>
    <row r="89" spans="1:3">
      <c r="A89" s="46">
        <v>90012998</v>
      </c>
      <c r="B89" s="46" t="s">
        <v>1638</v>
      </c>
      <c r="C89" s="37" t="s">
        <v>84</v>
      </c>
    </row>
    <row r="90" spans="1:3">
      <c r="A90" s="46">
        <v>10000515</v>
      </c>
      <c r="B90" s="46" t="s">
        <v>1531</v>
      </c>
      <c r="C90" s="38" t="s">
        <v>109</v>
      </c>
    </row>
    <row r="91" spans="1:3">
      <c r="A91" s="46">
        <v>10002543</v>
      </c>
      <c r="B91" s="46" t="s">
        <v>344</v>
      </c>
      <c r="C91" s="38" t="s">
        <v>109</v>
      </c>
    </row>
    <row r="92" spans="1:3">
      <c r="A92" s="46">
        <v>10041052</v>
      </c>
      <c r="B92" s="46" t="s">
        <v>345</v>
      </c>
      <c r="C92" s="38" t="s">
        <v>109</v>
      </c>
    </row>
    <row r="93" spans="1:3">
      <c r="A93" s="46">
        <v>10053345</v>
      </c>
      <c r="B93" s="46" t="s">
        <v>346</v>
      </c>
      <c r="C93" s="38" t="s">
        <v>109</v>
      </c>
    </row>
    <row r="94" spans="1:3">
      <c r="A94" s="46">
        <v>10112007</v>
      </c>
      <c r="B94" s="46" t="s">
        <v>347</v>
      </c>
      <c r="C94" s="38" t="s">
        <v>109</v>
      </c>
    </row>
    <row r="95" spans="1:3">
      <c r="A95" s="46">
        <v>10113455</v>
      </c>
      <c r="B95" s="46" t="s">
        <v>348</v>
      </c>
      <c r="C95" s="38" t="s">
        <v>109</v>
      </c>
    </row>
    <row r="96" spans="1:3">
      <c r="A96" s="46">
        <v>10115106</v>
      </c>
      <c r="B96" s="46" t="s">
        <v>705</v>
      </c>
      <c r="C96" s="38" t="s">
        <v>109</v>
      </c>
    </row>
    <row r="97" spans="1:3">
      <c r="A97" s="46">
        <v>10130270</v>
      </c>
      <c r="B97" s="46" t="s">
        <v>671</v>
      </c>
      <c r="C97" s="38" t="s">
        <v>109</v>
      </c>
    </row>
    <row r="98" spans="1:3">
      <c r="A98" s="46">
        <v>10147224</v>
      </c>
      <c r="B98" s="46" t="s">
        <v>349</v>
      </c>
      <c r="C98" s="38" t="s">
        <v>109</v>
      </c>
    </row>
    <row r="99" spans="1:3">
      <c r="A99" s="46">
        <v>10153041</v>
      </c>
      <c r="B99" s="46" t="s">
        <v>706</v>
      </c>
      <c r="C99" s="38" t="s">
        <v>109</v>
      </c>
    </row>
    <row r="100" spans="1:3">
      <c r="A100" s="46">
        <v>10153160</v>
      </c>
      <c r="B100" s="46" t="s">
        <v>672</v>
      </c>
      <c r="C100" s="38" t="s">
        <v>109</v>
      </c>
    </row>
    <row r="101" spans="1:3">
      <c r="A101" s="46">
        <v>10154106</v>
      </c>
      <c r="B101" s="46" t="s">
        <v>350</v>
      </c>
      <c r="C101" s="38" t="s">
        <v>109</v>
      </c>
    </row>
    <row r="102" spans="1:3">
      <c r="A102" s="46">
        <v>10158081</v>
      </c>
      <c r="B102" s="46" t="s">
        <v>351</v>
      </c>
      <c r="C102" s="38" t="s">
        <v>109</v>
      </c>
    </row>
    <row r="103" spans="1:3">
      <c r="A103" s="46">
        <v>10162887</v>
      </c>
      <c r="B103" s="46" t="s">
        <v>707</v>
      </c>
      <c r="C103" s="38" t="s">
        <v>109</v>
      </c>
    </row>
    <row r="104" spans="1:3">
      <c r="A104" s="46">
        <v>10172890</v>
      </c>
      <c r="B104" s="46" t="s">
        <v>673</v>
      </c>
      <c r="C104" s="38" t="s">
        <v>109</v>
      </c>
    </row>
    <row r="105" spans="1:3">
      <c r="A105" s="46">
        <v>10178163</v>
      </c>
      <c r="B105" s="46" t="s">
        <v>708</v>
      </c>
      <c r="C105" s="38" t="s">
        <v>109</v>
      </c>
    </row>
    <row r="106" spans="1:3">
      <c r="A106" s="46">
        <v>10179052</v>
      </c>
      <c r="B106" s="46" t="s">
        <v>709</v>
      </c>
      <c r="C106" s="38" t="s">
        <v>109</v>
      </c>
    </row>
    <row r="107" spans="1:3">
      <c r="A107" s="46">
        <v>10192041</v>
      </c>
      <c r="B107" s="46" t="s">
        <v>352</v>
      </c>
      <c r="C107" s="38" t="s">
        <v>109</v>
      </c>
    </row>
    <row r="108" spans="1:3">
      <c r="A108" s="46">
        <v>10216008</v>
      </c>
      <c r="B108" s="46" t="s">
        <v>353</v>
      </c>
      <c r="C108" s="38" t="s">
        <v>109</v>
      </c>
    </row>
    <row r="109" spans="1:3">
      <c r="A109" s="46">
        <v>10251909</v>
      </c>
      <c r="B109" s="46" t="s">
        <v>710</v>
      </c>
      <c r="C109" s="38" t="s">
        <v>109</v>
      </c>
    </row>
    <row r="110" spans="1:3">
      <c r="A110" s="46">
        <v>10260439</v>
      </c>
      <c r="B110" s="46" t="s">
        <v>711</v>
      </c>
      <c r="C110" s="38" t="s">
        <v>109</v>
      </c>
    </row>
    <row r="111" spans="1:3">
      <c r="A111" s="46">
        <v>10263315</v>
      </c>
      <c r="B111" s="46" t="s">
        <v>354</v>
      </c>
      <c r="C111" s="38" t="s">
        <v>109</v>
      </c>
    </row>
    <row r="112" spans="1:3">
      <c r="A112" s="46">
        <v>10265082</v>
      </c>
      <c r="B112" s="46" t="s">
        <v>355</v>
      </c>
      <c r="C112" s="38" t="s">
        <v>109</v>
      </c>
    </row>
    <row r="113" spans="1:3">
      <c r="A113" s="46">
        <v>10275867</v>
      </c>
      <c r="B113" s="46" t="s">
        <v>356</v>
      </c>
      <c r="C113" s="38" t="s">
        <v>109</v>
      </c>
    </row>
    <row r="114" spans="1:3">
      <c r="A114" s="46">
        <v>10285009</v>
      </c>
      <c r="B114" s="46" t="s">
        <v>712</v>
      </c>
      <c r="C114" s="38" t="s">
        <v>109</v>
      </c>
    </row>
    <row r="115" spans="1:3">
      <c r="A115" s="46">
        <v>10286032</v>
      </c>
      <c r="B115" s="46" t="s">
        <v>713</v>
      </c>
      <c r="C115" s="38" t="s">
        <v>109</v>
      </c>
    </row>
    <row r="116" spans="1:3">
      <c r="A116" s="46">
        <v>10288634</v>
      </c>
      <c r="B116" s="46" t="s">
        <v>357</v>
      </c>
      <c r="C116" s="38" t="s">
        <v>109</v>
      </c>
    </row>
    <row r="117" spans="1:3">
      <c r="A117" s="46">
        <v>10292179</v>
      </c>
      <c r="B117" s="46" t="s">
        <v>358</v>
      </c>
      <c r="C117" s="38" t="s">
        <v>109</v>
      </c>
    </row>
    <row r="118" spans="1:3">
      <c r="A118" s="46">
        <v>10295077</v>
      </c>
      <c r="B118" s="46" t="s">
        <v>359</v>
      </c>
      <c r="C118" s="38" t="s">
        <v>109</v>
      </c>
    </row>
    <row r="119" spans="1:3">
      <c r="A119" s="46">
        <v>10301843</v>
      </c>
      <c r="B119" s="46" t="s">
        <v>714</v>
      </c>
      <c r="C119" s="38" t="s">
        <v>109</v>
      </c>
    </row>
    <row r="120" spans="1:3">
      <c r="A120" s="46">
        <v>10304379</v>
      </c>
      <c r="B120" s="46" t="s">
        <v>1352</v>
      </c>
      <c r="C120" s="38" t="s">
        <v>109</v>
      </c>
    </row>
    <row r="121" spans="1:3">
      <c r="A121" s="46">
        <v>10315360</v>
      </c>
      <c r="B121" s="46" t="s">
        <v>360</v>
      </c>
      <c r="C121" s="38" t="s">
        <v>109</v>
      </c>
    </row>
    <row r="122" spans="1:3">
      <c r="A122" s="46">
        <v>10333010</v>
      </c>
      <c r="B122" s="46" t="s">
        <v>361</v>
      </c>
      <c r="C122" s="38" t="s">
        <v>109</v>
      </c>
    </row>
    <row r="123" spans="1:3">
      <c r="A123" s="46">
        <v>10337195</v>
      </c>
      <c r="B123" s="46" t="s">
        <v>362</v>
      </c>
      <c r="C123" s="38" t="s">
        <v>109</v>
      </c>
    </row>
    <row r="124" spans="1:3">
      <c r="A124" s="46">
        <v>10345191</v>
      </c>
      <c r="B124" s="46" t="s">
        <v>363</v>
      </c>
      <c r="C124" s="38" t="s">
        <v>109</v>
      </c>
    </row>
    <row r="125" spans="1:3">
      <c r="A125" s="46">
        <v>10348649</v>
      </c>
      <c r="B125" s="46" t="s">
        <v>715</v>
      </c>
      <c r="C125" s="38" t="s">
        <v>109</v>
      </c>
    </row>
    <row r="126" spans="1:3">
      <c r="A126" s="46">
        <v>10351775</v>
      </c>
      <c r="B126" s="46" t="s">
        <v>1404</v>
      </c>
      <c r="C126" s="38" t="s">
        <v>109</v>
      </c>
    </row>
    <row r="127" spans="1:3">
      <c r="A127" s="46">
        <v>10352349</v>
      </c>
      <c r="B127" s="46" t="s">
        <v>364</v>
      </c>
      <c r="C127" s="38" t="s">
        <v>109</v>
      </c>
    </row>
    <row r="128" spans="1:3">
      <c r="A128" s="46">
        <v>10352757</v>
      </c>
      <c r="B128" s="46" t="s">
        <v>716</v>
      </c>
      <c r="C128" s="38" t="s">
        <v>109</v>
      </c>
    </row>
    <row r="129" spans="1:3">
      <c r="A129" s="46">
        <v>10353018</v>
      </c>
      <c r="B129" s="46" t="s">
        <v>674</v>
      </c>
      <c r="C129" s="38" t="s">
        <v>109</v>
      </c>
    </row>
    <row r="130" spans="1:3">
      <c r="A130" s="46">
        <v>10357648</v>
      </c>
      <c r="B130" s="46" t="s">
        <v>365</v>
      </c>
      <c r="C130" s="38" t="s">
        <v>109</v>
      </c>
    </row>
    <row r="131" spans="1:3">
      <c r="A131" s="46">
        <v>10361153</v>
      </c>
      <c r="B131" s="46" t="s">
        <v>324</v>
      </c>
      <c r="C131" s="38" t="s">
        <v>109</v>
      </c>
    </row>
    <row r="132" spans="1:3">
      <c r="A132" s="46">
        <v>10368014</v>
      </c>
      <c r="B132" s="46" t="s">
        <v>717</v>
      </c>
      <c r="C132" s="38" t="s">
        <v>109</v>
      </c>
    </row>
    <row r="133" spans="1:3">
      <c r="A133" s="46">
        <v>10369195</v>
      </c>
      <c r="B133" s="46" t="s">
        <v>366</v>
      </c>
      <c r="C133" s="38" t="s">
        <v>109</v>
      </c>
    </row>
    <row r="134" spans="1:3">
      <c r="A134" s="46">
        <v>10369775</v>
      </c>
      <c r="B134" s="46" t="s">
        <v>367</v>
      </c>
      <c r="C134" s="38" t="s">
        <v>109</v>
      </c>
    </row>
    <row r="135" spans="1:3">
      <c r="A135" s="46">
        <v>10371482</v>
      </c>
      <c r="B135" s="46" t="s">
        <v>368</v>
      </c>
      <c r="C135" s="38" t="s">
        <v>109</v>
      </c>
    </row>
    <row r="136" spans="1:3">
      <c r="A136" s="46">
        <v>10376580</v>
      </c>
      <c r="B136" s="46" t="s">
        <v>369</v>
      </c>
      <c r="C136" s="38" t="s">
        <v>109</v>
      </c>
    </row>
    <row r="137" spans="1:3">
      <c r="A137" s="46">
        <v>10424244</v>
      </c>
      <c r="B137" s="46" t="s">
        <v>370</v>
      </c>
      <c r="C137" s="38" t="s">
        <v>109</v>
      </c>
    </row>
    <row r="138" spans="1:3">
      <c r="A138" s="46">
        <v>10432048</v>
      </c>
      <c r="B138" s="46" t="s">
        <v>371</v>
      </c>
      <c r="C138" s="38" t="s">
        <v>109</v>
      </c>
    </row>
    <row r="139" spans="1:3">
      <c r="A139" s="46">
        <v>10436715</v>
      </c>
      <c r="B139" s="46" t="s">
        <v>1304</v>
      </c>
      <c r="C139" s="38" t="s">
        <v>109</v>
      </c>
    </row>
    <row r="140" spans="1:3">
      <c r="A140" s="46">
        <v>10438602</v>
      </c>
      <c r="B140" s="46" t="s">
        <v>372</v>
      </c>
      <c r="C140" s="38" t="s">
        <v>109</v>
      </c>
    </row>
    <row r="141" spans="1:3">
      <c r="A141" s="46">
        <v>10440616</v>
      </c>
      <c r="B141" s="46" t="s">
        <v>373</v>
      </c>
      <c r="C141" s="38" t="s">
        <v>109</v>
      </c>
    </row>
    <row r="142" spans="1:3">
      <c r="A142" s="46">
        <v>10468804</v>
      </c>
      <c r="B142" s="46" t="s">
        <v>374</v>
      </c>
      <c r="C142" s="38" t="s">
        <v>109</v>
      </c>
    </row>
    <row r="143" spans="1:3">
      <c r="A143" s="46">
        <v>10469040</v>
      </c>
      <c r="B143" s="46" t="s">
        <v>375</v>
      </c>
      <c r="C143" s="38" t="s">
        <v>109</v>
      </c>
    </row>
    <row r="144" spans="1:3">
      <c r="A144" s="46">
        <v>10472088</v>
      </c>
      <c r="B144" s="46" t="s">
        <v>718</v>
      </c>
      <c r="C144" s="38" t="s">
        <v>109</v>
      </c>
    </row>
    <row r="145" spans="1:3">
      <c r="A145" s="46">
        <v>10474325</v>
      </c>
      <c r="B145" s="46" t="s">
        <v>719</v>
      </c>
      <c r="C145" s="38" t="s">
        <v>109</v>
      </c>
    </row>
    <row r="146" spans="1:3">
      <c r="A146" s="46">
        <v>10475187</v>
      </c>
      <c r="B146" s="46" t="s">
        <v>1405</v>
      </c>
      <c r="C146" s="38" t="s">
        <v>109</v>
      </c>
    </row>
    <row r="147" spans="1:3">
      <c r="A147" s="46">
        <v>10477111</v>
      </c>
      <c r="B147" s="46" t="s">
        <v>720</v>
      </c>
      <c r="C147" s="38" t="s">
        <v>109</v>
      </c>
    </row>
    <row r="148" spans="1:3">
      <c r="A148" s="46">
        <v>10485754</v>
      </c>
      <c r="B148" s="46" t="s">
        <v>376</v>
      </c>
      <c r="C148" s="38" t="s">
        <v>109</v>
      </c>
    </row>
    <row r="149" spans="1:3">
      <c r="A149" s="46">
        <v>10486895</v>
      </c>
      <c r="B149" s="46" t="s">
        <v>377</v>
      </c>
      <c r="C149" s="38" t="s">
        <v>109</v>
      </c>
    </row>
    <row r="150" spans="1:3">
      <c r="A150" s="46">
        <v>10486995</v>
      </c>
      <c r="B150" s="46" t="s">
        <v>378</v>
      </c>
      <c r="C150" s="38" t="s">
        <v>109</v>
      </c>
    </row>
    <row r="151" spans="1:3">
      <c r="A151" s="46">
        <v>10497668</v>
      </c>
      <c r="B151" s="46" t="s">
        <v>379</v>
      </c>
      <c r="C151" s="38" t="s">
        <v>109</v>
      </c>
    </row>
    <row r="152" spans="1:3">
      <c r="A152" s="46">
        <v>10512534</v>
      </c>
      <c r="B152" s="46" t="s">
        <v>380</v>
      </c>
      <c r="C152" s="38" t="s">
        <v>109</v>
      </c>
    </row>
    <row r="153" spans="1:3">
      <c r="A153" s="46">
        <v>10518465</v>
      </c>
      <c r="B153" s="46" t="s">
        <v>721</v>
      </c>
      <c r="C153" s="38" t="s">
        <v>109</v>
      </c>
    </row>
    <row r="154" spans="1:3">
      <c r="A154" s="46">
        <v>10520284</v>
      </c>
      <c r="B154" s="46" t="s">
        <v>381</v>
      </c>
      <c r="C154" s="38" t="s">
        <v>109</v>
      </c>
    </row>
    <row r="155" spans="1:3">
      <c r="A155" s="46">
        <v>10522248</v>
      </c>
      <c r="B155" s="46" t="s">
        <v>382</v>
      </c>
      <c r="C155" s="38" t="s">
        <v>109</v>
      </c>
    </row>
    <row r="156" spans="1:3">
      <c r="A156" s="46">
        <v>10522581</v>
      </c>
      <c r="B156" s="46" t="s">
        <v>383</v>
      </c>
      <c r="C156" s="38" t="s">
        <v>109</v>
      </c>
    </row>
    <row r="157" spans="1:3">
      <c r="A157" s="46">
        <v>10522886</v>
      </c>
      <c r="B157" s="46" t="s">
        <v>384</v>
      </c>
      <c r="C157" s="38" t="s">
        <v>109</v>
      </c>
    </row>
    <row r="158" spans="1:3">
      <c r="A158" s="46">
        <v>10524537</v>
      </c>
      <c r="B158" s="46" t="s">
        <v>385</v>
      </c>
      <c r="C158" s="38" t="s">
        <v>109</v>
      </c>
    </row>
    <row r="159" spans="1:3">
      <c r="A159" s="46">
        <v>10532057</v>
      </c>
      <c r="B159" s="46" t="s">
        <v>386</v>
      </c>
      <c r="C159" s="38" t="s">
        <v>109</v>
      </c>
    </row>
    <row r="160" spans="1:3">
      <c r="A160" s="46">
        <v>10539817</v>
      </c>
      <c r="B160" s="46" t="s">
        <v>388</v>
      </c>
      <c r="C160" s="38" t="s">
        <v>109</v>
      </c>
    </row>
    <row r="161" spans="1:3">
      <c r="A161" s="46">
        <v>10544014</v>
      </c>
      <c r="B161" s="46" t="s">
        <v>389</v>
      </c>
      <c r="C161" s="38" t="s">
        <v>109</v>
      </c>
    </row>
    <row r="162" spans="1:3">
      <c r="A162" s="46">
        <v>10550718</v>
      </c>
      <c r="B162" s="46" t="s">
        <v>391</v>
      </c>
      <c r="C162" s="38" t="s">
        <v>109</v>
      </c>
    </row>
    <row r="163" spans="1:3">
      <c r="A163" s="46">
        <v>10555874</v>
      </c>
      <c r="B163" s="46" t="s">
        <v>392</v>
      </c>
      <c r="C163" s="38" t="s">
        <v>109</v>
      </c>
    </row>
    <row r="164" spans="1:3">
      <c r="A164" s="46">
        <v>10563359</v>
      </c>
      <c r="B164" s="46" t="s">
        <v>393</v>
      </c>
      <c r="C164" s="38" t="s">
        <v>109</v>
      </c>
    </row>
    <row r="165" spans="1:3">
      <c r="A165" s="46">
        <v>10573576</v>
      </c>
      <c r="B165" s="46" t="s">
        <v>722</v>
      </c>
      <c r="C165" s="38" t="s">
        <v>109</v>
      </c>
    </row>
    <row r="166" spans="1:3">
      <c r="A166" s="46">
        <v>10575397</v>
      </c>
      <c r="B166" s="46" t="s">
        <v>1593</v>
      </c>
      <c r="C166" s="38" t="s">
        <v>109</v>
      </c>
    </row>
    <row r="167" spans="1:3">
      <c r="A167" s="46">
        <v>10585332</v>
      </c>
      <c r="B167" s="46" t="s">
        <v>675</v>
      </c>
      <c r="C167" s="38" t="s">
        <v>109</v>
      </c>
    </row>
    <row r="168" spans="1:3">
      <c r="A168" s="46">
        <v>10590592</v>
      </c>
      <c r="B168" s="46" t="s">
        <v>394</v>
      </c>
      <c r="C168" s="38" t="s">
        <v>109</v>
      </c>
    </row>
    <row r="169" spans="1:3">
      <c r="A169" s="46">
        <v>10592059</v>
      </c>
      <c r="B169" s="46" t="s">
        <v>395</v>
      </c>
      <c r="C169" s="38" t="s">
        <v>109</v>
      </c>
    </row>
    <row r="170" spans="1:3">
      <c r="A170" s="46">
        <v>10592651</v>
      </c>
      <c r="B170" s="46" t="s">
        <v>1486</v>
      </c>
      <c r="C170" s="38" t="s">
        <v>109</v>
      </c>
    </row>
    <row r="171" spans="1:3">
      <c r="A171" s="46">
        <v>10599593</v>
      </c>
      <c r="B171" s="46" t="s">
        <v>676</v>
      </c>
      <c r="C171" s="38" t="s">
        <v>109</v>
      </c>
    </row>
    <row r="172" spans="1:3">
      <c r="A172" s="46">
        <v>10608352</v>
      </c>
      <c r="B172" s="46" t="s">
        <v>723</v>
      </c>
      <c r="C172" s="38" t="s">
        <v>109</v>
      </c>
    </row>
    <row r="173" spans="1:3">
      <c r="A173" s="46">
        <v>10612052</v>
      </c>
      <c r="B173" s="46" t="s">
        <v>396</v>
      </c>
      <c r="C173" s="38" t="s">
        <v>109</v>
      </c>
    </row>
    <row r="174" spans="1:3">
      <c r="A174" s="46">
        <v>10612135</v>
      </c>
      <c r="B174" s="46" t="s">
        <v>724</v>
      </c>
      <c r="C174" s="38" t="s">
        <v>109</v>
      </c>
    </row>
    <row r="175" spans="1:3">
      <c r="A175" s="46">
        <v>10614298</v>
      </c>
      <c r="B175" s="46" t="s">
        <v>397</v>
      </c>
      <c r="C175" s="38" t="s">
        <v>109</v>
      </c>
    </row>
    <row r="176" spans="1:3">
      <c r="A176" s="46">
        <v>10616558</v>
      </c>
      <c r="B176" s="46" t="s">
        <v>725</v>
      </c>
      <c r="C176" s="38" t="s">
        <v>109</v>
      </c>
    </row>
    <row r="177" spans="1:3">
      <c r="A177" s="46">
        <v>10624606</v>
      </c>
      <c r="B177" s="46" t="s">
        <v>398</v>
      </c>
      <c r="C177" s="38" t="s">
        <v>109</v>
      </c>
    </row>
    <row r="178" spans="1:3">
      <c r="A178" s="46">
        <v>10625592</v>
      </c>
      <c r="B178" s="46" t="s">
        <v>399</v>
      </c>
      <c r="C178" s="38" t="s">
        <v>109</v>
      </c>
    </row>
    <row r="179" spans="1:3">
      <c r="A179" s="46">
        <v>10629673</v>
      </c>
      <c r="B179" s="46" t="s">
        <v>400</v>
      </c>
      <c r="C179" s="38" t="s">
        <v>109</v>
      </c>
    </row>
    <row r="180" spans="1:3">
      <c r="A180" s="46">
        <v>10631747</v>
      </c>
      <c r="B180" s="46" t="s">
        <v>401</v>
      </c>
      <c r="C180" s="38" t="s">
        <v>109</v>
      </c>
    </row>
    <row r="181" spans="1:3">
      <c r="A181" s="46">
        <v>10632913</v>
      </c>
      <c r="B181" s="46" t="s">
        <v>402</v>
      </c>
      <c r="C181" s="38" t="s">
        <v>109</v>
      </c>
    </row>
    <row r="182" spans="1:3">
      <c r="A182" s="46">
        <v>10644425</v>
      </c>
      <c r="B182" s="46" t="s">
        <v>403</v>
      </c>
      <c r="C182" s="38" t="s">
        <v>109</v>
      </c>
    </row>
    <row r="183" spans="1:3">
      <c r="A183" s="46">
        <v>10662222</v>
      </c>
      <c r="B183" s="46" t="s">
        <v>677</v>
      </c>
      <c r="C183" s="38" t="s">
        <v>109</v>
      </c>
    </row>
    <row r="184" spans="1:3">
      <c r="A184" s="46">
        <v>10667248</v>
      </c>
      <c r="B184" s="46" t="s">
        <v>404</v>
      </c>
      <c r="C184" s="38" t="s">
        <v>109</v>
      </c>
    </row>
    <row r="185" spans="1:3">
      <c r="A185" s="46">
        <v>10679518</v>
      </c>
      <c r="B185" s="46" t="s">
        <v>726</v>
      </c>
      <c r="C185" s="38" t="s">
        <v>109</v>
      </c>
    </row>
    <row r="186" spans="1:3">
      <c r="A186" s="46">
        <v>10688552</v>
      </c>
      <c r="B186" s="46" t="s">
        <v>405</v>
      </c>
      <c r="C186" s="38" t="s">
        <v>109</v>
      </c>
    </row>
    <row r="187" spans="1:3">
      <c r="A187" s="46">
        <v>10691821</v>
      </c>
      <c r="B187" s="46" t="s">
        <v>406</v>
      </c>
      <c r="C187" s="38" t="s">
        <v>109</v>
      </c>
    </row>
    <row r="188" spans="1:3">
      <c r="A188" s="46">
        <v>10693702</v>
      </c>
      <c r="B188" s="46" t="s">
        <v>727</v>
      </c>
      <c r="C188" s="38" t="s">
        <v>109</v>
      </c>
    </row>
    <row r="189" spans="1:3">
      <c r="A189" s="46">
        <v>10695842</v>
      </c>
      <c r="B189" s="46" t="s">
        <v>407</v>
      </c>
      <c r="C189" s="38" t="s">
        <v>109</v>
      </c>
    </row>
    <row r="190" spans="1:3">
      <c r="A190" s="46">
        <v>10696528</v>
      </c>
      <c r="B190" s="46" t="s">
        <v>408</v>
      </c>
      <c r="C190" s="38" t="s">
        <v>109</v>
      </c>
    </row>
    <row r="191" spans="1:3">
      <c r="A191" s="46">
        <v>10697098</v>
      </c>
      <c r="B191" s="46" t="s">
        <v>409</v>
      </c>
      <c r="C191" s="38" t="s">
        <v>109</v>
      </c>
    </row>
    <row r="192" spans="1:3">
      <c r="A192" s="46">
        <v>10701206</v>
      </c>
      <c r="B192" s="46" t="s">
        <v>728</v>
      </c>
      <c r="C192" s="38" t="s">
        <v>109</v>
      </c>
    </row>
    <row r="193" spans="1:3">
      <c r="A193" s="46">
        <v>10704676</v>
      </c>
      <c r="B193" s="46" t="s">
        <v>410</v>
      </c>
      <c r="C193" s="38" t="s">
        <v>109</v>
      </c>
    </row>
    <row r="194" spans="1:3">
      <c r="A194" s="46">
        <v>10706830</v>
      </c>
      <c r="B194" s="46" t="s">
        <v>411</v>
      </c>
      <c r="C194" s="38" t="s">
        <v>109</v>
      </c>
    </row>
    <row r="195" spans="1:3">
      <c r="A195" s="46">
        <v>10710702</v>
      </c>
      <c r="B195" s="46" t="s">
        <v>412</v>
      </c>
      <c r="C195" s="38" t="s">
        <v>109</v>
      </c>
    </row>
    <row r="196" spans="1:3">
      <c r="A196" s="46">
        <v>10712902</v>
      </c>
      <c r="B196" s="46" t="s">
        <v>413</v>
      </c>
      <c r="C196" s="38" t="s">
        <v>109</v>
      </c>
    </row>
    <row r="197" spans="1:3">
      <c r="A197" s="46">
        <v>10712948</v>
      </c>
      <c r="B197" s="46" t="s">
        <v>414</v>
      </c>
      <c r="C197" s="38" t="s">
        <v>109</v>
      </c>
    </row>
    <row r="198" spans="1:3">
      <c r="A198" s="46">
        <v>10713451</v>
      </c>
      <c r="B198" s="46" t="s">
        <v>415</v>
      </c>
      <c r="C198" s="38" t="s">
        <v>109</v>
      </c>
    </row>
    <row r="199" spans="1:3">
      <c r="A199" s="46">
        <v>10715697</v>
      </c>
      <c r="B199" s="46" t="s">
        <v>416</v>
      </c>
      <c r="C199" s="38" t="s">
        <v>109</v>
      </c>
    </row>
    <row r="200" spans="1:3">
      <c r="A200" s="46">
        <v>10716455</v>
      </c>
      <c r="B200" s="46" t="s">
        <v>417</v>
      </c>
      <c r="C200" s="38" t="s">
        <v>109</v>
      </c>
    </row>
    <row r="201" spans="1:3">
      <c r="A201" s="46">
        <v>10717779</v>
      </c>
      <c r="B201" s="46" t="s">
        <v>418</v>
      </c>
      <c r="C201" s="38" t="s">
        <v>109</v>
      </c>
    </row>
    <row r="202" spans="1:3">
      <c r="A202" s="46">
        <v>10718282</v>
      </c>
      <c r="B202" s="46" t="s">
        <v>419</v>
      </c>
      <c r="C202" s="38" t="s">
        <v>109</v>
      </c>
    </row>
    <row r="203" spans="1:3">
      <c r="A203" s="46">
        <v>10718595</v>
      </c>
      <c r="B203" s="46" t="s">
        <v>420</v>
      </c>
      <c r="C203" s="38" t="s">
        <v>109</v>
      </c>
    </row>
    <row r="204" spans="1:3">
      <c r="A204" s="46">
        <v>10721574</v>
      </c>
      <c r="B204" s="46" t="s">
        <v>421</v>
      </c>
      <c r="C204" s="38" t="s">
        <v>109</v>
      </c>
    </row>
    <row r="205" spans="1:3">
      <c r="A205" s="46">
        <v>10724168</v>
      </c>
      <c r="B205" s="46" t="s">
        <v>422</v>
      </c>
      <c r="C205" s="38" t="s">
        <v>109</v>
      </c>
    </row>
    <row r="206" spans="1:3">
      <c r="A206" s="46">
        <v>10727447</v>
      </c>
      <c r="B206" s="46" t="s">
        <v>1601</v>
      </c>
      <c r="C206" s="38" t="s">
        <v>109</v>
      </c>
    </row>
    <row r="207" spans="1:3">
      <c r="A207" s="46">
        <v>10732218</v>
      </c>
      <c r="B207" s="46" t="s">
        <v>729</v>
      </c>
      <c r="C207" s="38" t="s">
        <v>109</v>
      </c>
    </row>
    <row r="208" spans="1:3">
      <c r="A208" s="46">
        <v>10733212</v>
      </c>
      <c r="B208" s="46" t="s">
        <v>423</v>
      </c>
      <c r="C208" s="38" t="s">
        <v>109</v>
      </c>
    </row>
    <row r="209" spans="1:3">
      <c r="A209" s="46">
        <v>10733324</v>
      </c>
      <c r="B209" s="46" t="s">
        <v>730</v>
      </c>
      <c r="C209" s="38" t="s">
        <v>109</v>
      </c>
    </row>
    <row r="210" spans="1:3">
      <c r="A210" s="46">
        <v>10734772</v>
      </c>
      <c r="B210" s="46" t="s">
        <v>424</v>
      </c>
      <c r="C210" s="38" t="s">
        <v>109</v>
      </c>
    </row>
    <row r="211" spans="1:3">
      <c r="A211" s="46">
        <v>10734950</v>
      </c>
      <c r="B211" s="46" t="s">
        <v>425</v>
      </c>
      <c r="C211" s="38" t="s">
        <v>109</v>
      </c>
    </row>
    <row r="212" spans="1:3">
      <c r="A212" s="46">
        <v>10734973</v>
      </c>
      <c r="B212" s="46" t="s">
        <v>426</v>
      </c>
      <c r="C212" s="38" t="s">
        <v>109</v>
      </c>
    </row>
    <row r="213" spans="1:3">
      <c r="A213" s="46">
        <v>10737664</v>
      </c>
      <c r="B213" s="46" t="s">
        <v>427</v>
      </c>
      <c r="C213" s="38" t="s">
        <v>109</v>
      </c>
    </row>
    <row r="214" spans="1:3">
      <c r="A214" s="46">
        <v>10739568</v>
      </c>
      <c r="B214" s="46" t="s">
        <v>428</v>
      </c>
      <c r="C214" s="38" t="s">
        <v>109</v>
      </c>
    </row>
    <row r="215" spans="1:3">
      <c r="A215" s="46">
        <v>10745126</v>
      </c>
      <c r="B215" s="46" t="s">
        <v>429</v>
      </c>
      <c r="C215" s="38" t="s">
        <v>109</v>
      </c>
    </row>
    <row r="216" spans="1:3">
      <c r="A216" s="46">
        <v>10746218</v>
      </c>
      <c r="B216" s="46" t="s">
        <v>731</v>
      </c>
      <c r="C216" s="38" t="s">
        <v>109</v>
      </c>
    </row>
    <row r="217" spans="1:3">
      <c r="A217" s="46">
        <v>10750297</v>
      </c>
      <c r="B217" s="46" t="s">
        <v>732</v>
      </c>
      <c r="C217" s="38" t="s">
        <v>109</v>
      </c>
    </row>
    <row r="218" spans="1:3">
      <c r="A218" s="46">
        <v>10771661</v>
      </c>
      <c r="B218" s="46" t="s">
        <v>430</v>
      </c>
      <c r="C218" s="38" t="s">
        <v>109</v>
      </c>
    </row>
    <row r="219" spans="1:3">
      <c r="A219" s="46">
        <v>10784617</v>
      </c>
      <c r="B219" s="46" t="s">
        <v>431</v>
      </c>
      <c r="C219" s="38" t="s">
        <v>109</v>
      </c>
    </row>
    <row r="220" spans="1:3">
      <c r="A220" s="46">
        <v>10806849</v>
      </c>
      <c r="B220" s="46" t="s">
        <v>1532</v>
      </c>
      <c r="C220" s="38" t="s">
        <v>109</v>
      </c>
    </row>
    <row r="221" spans="1:3">
      <c r="A221" s="46">
        <v>10811998</v>
      </c>
      <c r="B221" s="46" t="s">
        <v>432</v>
      </c>
      <c r="C221" s="38" t="s">
        <v>109</v>
      </c>
    </row>
    <row r="222" spans="1:3">
      <c r="A222" s="46">
        <v>10813709</v>
      </c>
      <c r="B222" s="46" t="s">
        <v>433</v>
      </c>
      <c r="C222" s="38" t="s">
        <v>109</v>
      </c>
    </row>
    <row r="223" spans="1:3">
      <c r="A223" s="46">
        <v>10815654</v>
      </c>
      <c r="B223" s="46" t="s">
        <v>434</v>
      </c>
      <c r="C223" s="38" t="s">
        <v>109</v>
      </c>
    </row>
    <row r="224" spans="1:3">
      <c r="A224" s="46">
        <v>10818428</v>
      </c>
      <c r="B224" s="46" t="s">
        <v>435</v>
      </c>
      <c r="C224" s="38" t="s">
        <v>109</v>
      </c>
    </row>
    <row r="225" spans="1:3">
      <c r="A225" s="46">
        <v>10818664</v>
      </c>
      <c r="B225" s="46" t="s">
        <v>436</v>
      </c>
      <c r="C225" s="38" t="s">
        <v>109</v>
      </c>
    </row>
    <row r="226" spans="1:3">
      <c r="A226" s="46">
        <v>10820431</v>
      </c>
      <c r="B226" s="46" t="s">
        <v>437</v>
      </c>
      <c r="C226" s="38" t="s">
        <v>109</v>
      </c>
    </row>
    <row r="227" spans="1:3">
      <c r="A227" s="46">
        <v>10820709</v>
      </c>
      <c r="B227" s="46" t="s">
        <v>438</v>
      </c>
      <c r="C227" s="38" t="s">
        <v>109</v>
      </c>
    </row>
    <row r="228" spans="1:3">
      <c r="A228" s="46">
        <v>10821074</v>
      </c>
      <c r="B228" s="46" t="s">
        <v>439</v>
      </c>
      <c r="C228" s="38" t="s">
        <v>109</v>
      </c>
    </row>
    <row r="229" spans="1:3">
      <c r="A229" s="46">
        <v>10821206</v>
      </c>
      <c r="B229" s="46" t="s">
        <v>440</v>
      </c>
      <c r="C229" s="38" t="s">
        <v>109</v>
      </c>
    </row>
    <row r="230" spans="1:3">
      <c r="A230" s="46">
        <v>10821577</v>
      </c>
      <c r="B230" s="46" t="s">
        <v>441</v>
      </c>
      <c r="C230" s="38" t="s">
        <v>109</v>
      </c>
    </row>
    <row r="231" spans="1:3">
      <c r="A231" s="46">
        <v>10821790</v>
      </c>
      <c r="B231" s="46" t="s">
        <v>442</v>
      </c>
      <c r="C231" s="38" t="s">
        <v>109</v>
      </c>
    </row>
    <row r="232" spans="1:3">
      <c r="A232" s="46">
        <v>10821962</v>
      </c>
      <c r="B232" s="46" t="s">
        <v>733</v>
      </c>
      <c r="C232" s="38" t="s">
        <v>109</v>
      </c>
    </row>
    <row r="233" spans="1:3">
      <c r="A233" s="46">
        <v>10822039</v>
      </c>
      <c r="B233" s="46" t="s">
        <v>443</v>
      </c>
      <c r="C233" s="38" t="s">
        <v>109</v>
      </c>
    </row>
    <row r="234" spans="1:3">
      <c r="A234" s="46">
        <v>10824570</v>
      </c>
      <c r="B234" s="46" t="s">
        <v>444</v>
      </c>
      <c r="C234" s="38" t="s">
        <v>109</v>
      </c>
    </row>
    <row r="235" spans="1:3">
      <c r="A235" s="46">
        <v>10824794</v>
      </c>
      <c r="B235" s="46" t="s">
        <v>445</v>
      </c>
      <c r="C235" s="38" t="s">
        <v>109</v>
      </c>
    </row>
    <row r="236" spans="1:3">
      <c r="A236" s="46">
        <v>10824898</v>
      </c>
      <c r="B236" s="46" t="s">
        <v>446</v>
      </c>
      <c r="C236" s="38" t="s">
        <v>109</v>
      </c>
    </row>
    <row r="237" spans="1:3">
      <c r="A237" s="46">
        <v>10824920</v>
      </c>
      <c r="B237" s="46" t="s">
        <v>447</v>
      </c>
      <c r="C237" s="38" t="s">
        <v>109</v>
      </c>
    </row>
    <row r="238" spans="1:3">
      <c r="A238" s="46">
        <v>10825693</v>
      </c>
      <c r="B238" s="46" t="s">
        <v>448</v>
      </c>
      <c r="C238" s="38" t="s">
        <v>109</v>
      </c>
    </row>
    <row r="239" spans="1:3">
      <c r="A239" s="46">
        <v>10825977</v>
      </c>
      <c r="B239" s="46" t="s">
        <v>449</v>
      </c>
      <c r="C239" s="38" t="s">
        <v>109</v>
      </c>
    </row>
    <row r="240" spans="1:3">
      <c r="A240" s="46">
        <v>10836107</v>
      </c>
      <c r="B240" s="46" t="s">
        <v>450</v>
      </c>
      <c r="C240" s="38" t="s">
        <v>109</v>
      </c>
    </row>
    <row r="241" spans="1:3">
      <c r="A241" s="46">
        <v>10836550</v>
      </c>
      <c r="B241" s="46" t="s">
        <v>451</v>
      </c>
      <c r="C241" s="38" t="s">
        <v>109</v>
      </c>
    </row>
    <row r="242" spans="1:3">
      <c r="A242" s="46">
        <v>10838106</v>
      </c>
      <c r="B242" s="46" t="s">
        <v>452</v>
      </c>
      <c r="C242" s="38" t="s">
        <v>109</v>
      </c>
    </row>
    <row r="243" spans="1:3">
      <c r="A243" s="46">
        <v>10844532</v>
      </c>
      <c r="B243" s="46" t="s">
        <v>453</v>
      </c>
      <c r="C243" s="38" t="s">
        <v>109</v>
      </c>
    </row>
    <row r="244" spans="1:3">
      <c r="A244" s="46">
        <v>10851816</v>
      </c>
      <c r="B244" s="46" t="s">
        <v>454</v>
      </c>
      <c r="C244" s="38" t="s">
        <v>109</v>
      </c>
    </row>
    <row r="245" spans="1:3">
      <c r="A245" s="46">
        <v>10851839</v>
      </c>
      <c r="B245" s="46" t="s">
        <v>455</v>
      </c>
      <c r="C245" s="38" t="s">
        <v>109</v>
      </c>
    </row>
    <row r="246" spans="1:3">
      <c r="A246" s="46">
        <v>10851911</v>
      </c>
      <c r="B246" s="46" t="s">
        <v>456</v>
      </c>
      <c r="C246" s="38" t="s">
        <v>109</v>
      </c>
    </row>
    <row r="247" spans="1:3">
      <c r="A247" s="46">
        <v>10852224</v>
      </c>
      <c r="B247" s="46" t="s">
        <v>457</v>
      </c>
      <c r="C247" s="38" t="s">
        <v>109</v>
      </c>
    </row>
    <row r="248" spans="1:3">
      <c r="A248" s="46">
        <v>10853330</v>
      </c>
      <c r="B248" s="46" t="s">
        <v>458</v>
      </c>
      <c r="C248" s="38" t="s">
        <v>109</v>
      </c>
    </row>
    <row r="249" spans="1:3">
      <c r="A249" s="46">
        <v>10853850</v>
      </c>
      <c r="B249" s="46" t="s">
        <v>459</v>
      </c>
      <c r="C249" s="38" t="s">
        <v>109</v>
      </c>
    </row>
    <row r="250" spans="1:3">
      <c r="A250" s="46">
        <v>10854878</v>
      </c>
      <c r="B250" s="46" t="s">
        <v>460</v>
      </c>
      <c r="C250" s="38" t="s">
        <v>109</v>
      </c>
    </row>
    <row r="251" spans="1:3">
      <c r="A251" s="46">
        <v>10855949</v>
      </c>
      <c r="B251" s="46" t="s">
        <v>1406</v>
      </c>
      <c r="C251" s="38" t="s">
        <v>109</v>
      </c>
    </row>
    <row r="252" spans="1:3">
      <c r="A252" s="46">
        <v>10856297</v>
      </c>
      <c r="B252" s="46" t="s">
        <v>461</v>
      </c>
      <c r="C252" s="38" t="s">
        <v>109</v>
      </c>
    </row>
    <row r="253" spans="1:3">
      <c r="A253" s="46">
        <v>10856819</v>
      </c>
      <c r="B253" s="46" t="s">
        <v>462</v>
      </c>
      <c r="C253" s="38" t="s">
        <v>109</v>
      </c>
    </row>
    <row r="254" spans="1:3">
      <c r="A254" s="46">
        <v>10856825</v>
      </c>
      <c r="B254" s="46" t="s">
        <v>463</v>
      </c>
      <c r="C254" s="38" t="s">
        <v>109</v>
      </c>
    </row>
    <row r="255" spans="1:3">
      <c r="A255" s="46">
        <v>10859152</v>
      </c>
      <c r="B255" s="46" t="s">
        <v>464</v>
      </c>
      <c r="C255" s="38" t="s">
        <v>109</v>
      </c>
    </row>
    <row r="256" spans="1:3">
      <c r="A256" s="46">
        <v>10860152</v>
      </c>
      <c r="B256" s="46" t="s">
        <v>734</v>
      </c>
      <c r="C256" s="38" t="s">
        <v>109</v>
      </c>
    </row>
    <row r="257" spans="1:3">
      <c r="A257" s="46">
        <v>10864836</v>
      </c>
      <c r="B257" s="46" t="s">
        <v>465</v>
      </c>
      <c r="C257" s="38" t="s">
        <v>109</v>
      </c>
    </row>
    <row r="258" spans="1:3">
      <c r="A258" s="46">
        <v>10867958</v>
      </c>
      <c r="B258" s="46" t="s">
        <v>466</v>
      </c>
      <c r="C258" s="38" t="s">
        <v>109</v>
      </c>
    </row>
    <row r="259" spans="1:3">
      <c r="A259" s="46">
        <v>10872936</v>
      </c>
      <c r="B259" s="46" t="s">
        <v>467</v>
      </c>
      <c r="C259" s="38" t="s">
        <v>109</v>
      </c>
    </row>
    <row r="260" spans="1:3">
      <c r="A260" s="46">
        <v>10873781</v>
      </c>
      <c r="B260" s="46" t="s">
        <v>468</v>
      </c>
      <c r="C260" s="38" t="s">
        <v>109</v>
      </c>
    </row>
    <row r="261" spans="1:3">
      <c r="A261" s="46">
        <v>10881817</v>
      </c>
      <c r="B261" s="46" t="s">
        <v>469</v>
      </c>
      <c r="C261" s="38" t="s">
        <v>109</v>
      </c>
    </row>
    <row r="262" spans="1:3">
      <c r="A262" s="46">
        <v>10883466</v>
      </c>
      <c r="B262" s="46" t="s">
        <v>470</v>
      </c>
      <c r="C262" s="38" t="s">
        <v>109</v>
      </c>
    </row>
    <row r="263" spans="1:3">
      <c r="A263" s="46">
        <v>10883472</v>
      </c>
      <c r="B263" s="46" t="s">
        <v>471</v>
      </c>
      <c r="C263" s="38" t="s">
        <v>109</v>
      </c>
    </row>
    <row r="264" spans="1:3">
      <c r="A264" s="46">
        <v>10884106</v>
      </c>
      <c r="B264" s="46" t="s">
        <v>472</v>
      </c>
      <c r="C264" s="38" t="s">
        <v>109</v>
      </c>
    </row>
    <row r="265" spans="1:3">
      <c r="A265" s="46">
        <v>10884247</v>
      </c>
      <c r="B265" s="46" t="s">
        <v>473</v>
      </c>
      <c r="C265" s="38" t="s">
        <v>109</v>
      </c>
    </row>
    <row r="266" spans="1:3">
      <c r="A266" s="46">
        <v>10884566</v>
      </c>
      <c r="B266" s="46" t="s">
        <v>474</v>
      </c>
      <c r="C266" s="38" t="s">
        <v>109</v>
      </c>
    </row>
    <row r="267" spans="1:3">
      <c r="A267" s="46">
        <v>10884997</v>
      </c>
      <c r="B267" s="46" t="s">
        <v>475</v>
      </c>
      <c r="C267" s="38" t="s">
        <v>109</v>
      </c>
    </row>
    <row r="268" spans="1:3">
      <c r="A268" s="46">
        <v>10885040</v>
      </c>
      <c r="B268" s="46" t="s">
        <v>476</v>
      </c>
      <c r="C268" s="38" t="s">
        <v>109</v>
      </c>
    </row>
    <row r="269" spans="1:3">
      <c r="A269" s="46">
        <v>10886393</v>
      </c>
      <c r="B269" s="46" t="s">
        <v>735</v>
      </c>
      <c r="C269" s="38" t="s">
        <v>109</v>
      </c>
    </row>
    <row r="270" spans="1:3">
      <c r="A270" s="46">
        <v>10887240</v>
      </c>
      <c r="B270" s="46" t="s">
        <v>477</v>
      </c>
      <c r="C270" s="38" t="s">
        <v>109</v>
      </c>
    </row>
    <row r="271" spans="1:3">
      <c r="A271" s="46">
        <v>10888995</v>
      </c>
      <c r="B271" s="46" t="s">
        <v>1788</v>
      </c>
      <c r="C271" s="38" t="s">
        <v>109</v>
      </c>
    </row>
    <row r="272" spans="1:3">
      <c r="A272" s="46">
        <v>10894004</v>
      </c>
      <c r="B272" s="46" t="s">
        <v>478</v>
      </c>
      <c r="C272" s="38" t="s">
        <v>109</v>
      </c>
    </row>
    <row r="273" spans="1:3">
      <c r="A273" s="46">
        <v>10894582</v>
      </c>
      <c r="B273" s="46" t="s">
        <v>678</v>
      </c>
      <c r="C273" s="38" t="s">
        <v>109</v>
      </c>
    </row>
    <row r="274" spans="1:3">
      <c r="A274" s="46">
        <v>10895274</v>
      </c>
      <c r="B274" s="46" t="s">
        <v>479</v>
      </c>
      <c r="C274" s="38" t="s">
        <v>109</v>
      </c>
    </row>
    <row r="275" spans="1:3">
      <c r="A275" s="46">
        <v>10895759</v>
      </c>
      <c r="B275" s="46" t="s">
        <v>480</v>
      </c>
      <c r="C275" s="38" t="s">
        <v>109</v>
      </c>
    </row>
    <row r="276" spans="1:3">
      <c r="A276" s="46">
        <v>10896569</v>
      </c>
      <c r="B276" s="46" t="s">
        <v>481</v>
      </c>
      <c r="C276" s="38" t="s">
        <v>109</v>
      </c>
    </row>
    <row r="277" spans="1:3">
      <c r="A277" s="46">
        <v>10896919</v>
      </c>
      <c r="B277" s="46" t="s">
        <v>482</v>
      </c>
      <c r="C277" s="38" t="s">
        <v>109</v>
      </c>
    </row>
    <row r="278" spans="1:3">
      <c r="A278" s="46">
        <v>10899585</v>
      </c>
      <c r="B278" s="46" t="s">
        <v>483</v>
      </c>
      <c r="C278" s="38" t="s">
        <v>109</v>
      </c>
    </row>
    <row r="279" spans="1:3">
      <c r="A279" s="46">
        <v>10906049</v>
      </c>
      <c r="B279" s="46" t="s">
        <v>484</v>
      </c>
      <c r="C279" s="38" t="s">
        <v>109</v>
      </c>
    </row>
    <row r="280" spans="1:3">
      <c r="A280" s="46">
        <v>10906185</v>
      </c>
      <c r="B280" s="46" t="s">
        <v>485</v>
      </c>
      <c r="C280" s="38" t="s">
        <v>109</v>
      </c>
    </row>
    <row r="281" spans="1:3">
      <c r="A281" s="46">
        <v>10906753</v>
      </c>
      <c r="B281" s="46" t="s">
        <v>736</v>
      </c>
      <c r="C281" s="38" t="s">
        <v>109</v>
      </c>
    </row>
    <row r="282" spans="1:3">
      <c r="A282" s="46">
        <v>10907132</v>
      </c>
      <c r="B282" s="46" t="s">
        <v>486</v>
      </c>
      <c r="C282" s="38" t="s">
        <v>109</v>
      </c>
    </row>
    <row r="283" spans="1:3">
      <c r="A283" s="46">
        <v>10910387</v>
      </c>
      <c r="B283" s="46" t="s">
        <v>487</v>
      </c>
      <c r="C283" s="38" t="s">
        <v>109</v>
      </c>
    </row>
    <row r="284" spans="1:3">
      <c r="A284" s="46">
        <v>10911116</v>
      </c>
      <c r="B284" s="46" t="s">
        <v>488</v>
      </c>
      <c r="C284" s="38" t="s">
        <v>109</v>
      </c>
    </row>
    <row r="285" spans="1:3">
      <c r="A285" s="46">
        <v>10911398</v>
      </c>
      <c r="B285" s="46" t="s">
        <v>489</v>
      </c>
      <c r="C285" s="38" t="s">
        <v>109</v>
      </c>
    </row>
    <row r="286" spans="1:3">
      <c r="A286" s="46">
        <v>10911636</v>
      </c>
      <c r="B286" s="46" t="s">
        <v>490</v>
      </c>
      <c r="C286" s="38" t="s">
        <v>109</v>
      </c>
    </row>
    <row r="287" spans="1:3">
      <c r="A287" s="46">
        <v>10911949</v>
      </c>
      <c r="B287" s="46" t="s">
        <v>737</v>
      </c>
      <c r="C287" s="38" t="s">
        <v>109</v>
      </c>
    </row>
    <row r="288" spans="1:3">
      <c r="A288" s="46">
        <v>10913150</v>
      </c>
      <c r="B288" s="46" t="s">
        <v>491</v>
      </c>
      <c r="C288" s="38" t="s">
        <v>109</v>
      </c>
    </row>
    <row r="289" spans="1:3">
      <c r="A289" s="46">
        <v>10913351</v>
      </c>
      <c r="B289" s="46" t="s">
        <v>738</v>
      </c>
      <c r="C289" s="38" t="s">
        <v>109</v>
      </c>
    </row>
    <row r="290" spans="1:3">
      <c r="A290" s="46">
        <v>10914557</v>
      </c>
      <c r="B290" s="46" t="s">
        <v>739</v>
      </c>
      <c r="C290" s="38" t="s">
        <v>109</v>
      </c>
    </row>
    <row r="291" spans="1:3">
      <c r="A291" s="46">
        <v>10918638</v>
      </c>
      <c r="B291" s="46" t="s">
        <v>492</v>
      </c>
      <c r="C291" s="38" t="s">
        <v>109</v>
      </c>
    </row>
    <row r="292" spans="1:3">
      <c r="A292" s="46">
        <v>10929010</v>
      </c>
      <c r="B292" s="46" t="s">
        <v>493</v>
      </c>
      <c r="C292" s="38" t="s">
        <v>109</v>
      </c>
    </row>
    <row r="293" spans="1:3">
      <c r="A293" s="46">
        <v>10931120</v>
      </c>
      <c r="B293" s="46" t="s">
        <v>494</v>
      </c>
      <c r="C293" s="38" t="s">
        <v>109</v>
      </c>
    </row>
    <row r="294" spans="1:3">
      <c r="A294" s="46">
        <v>10934956</v>
      </c>
      <c r="B294" s="46" t="s">
        <v>740</v>
      </c>
      <c r="C294" s="38" t="s">
        <v>109</v>
      </c>
    </row>
    <row r="295" spans="1:3">
      <c r="A295" s="46">
        <v>10943277</v>
      </c>
      <c r="B295" s="46" t="s">
        <v>1305</v>
      </c>
      <c r="C295" s="38" t="s">
        <v>109</v>
      </c>
    </row>
    <row r="296" spans="1:3">
      <c r="A296" s="46">
        <v>10944239</v>
      </c>
      <c r="B296" s="46" t="s">
        <v>495</v>
      </c>
      <c r="C296" s="38" t="s">
        <v>109</v>
      </c>
    </row>
    <row r="297" spans="1:3">
      <c r="A297" s="46">
        <v>10946250</v>
      </c>
      <c r="B297" s="46" t="s">
        <v>496</v>
      </c>
      <c r="C297" s="38" t="s">
        <v>109</v>
      </c>
    </row>
    <row r="298" spans="1:3">
      <c r="A298" s="46">
        <v>10946296</v>
      </c>
      <c r="B298" s="46" t="s">
        <v>497</v>
      </c>
      <c r="C298" s="38" t="s">
        <v>109</v>
      </c>
    </row>
    <row r="299" spans="1:3">
      <c r="A299" s="46">
        <v>10946942</v>
      </c>
      <c r="B299" s="46" t="s">
        <v>1666</v>
      </c>
      <c r="C299" s="38" t="s">
        <v>109</v>
      </c>
    </row>
    <row r="300" spans="1:3">
      <c r="A300" s="46">
        <v>10953646</v>
      </c>
      <c r="B300" s="46" t="s">
        <v>498</v>
      </c>
      <c r="C300" s="38" t="s">
        <v>109</v>
      </c>
    </row>
    <row r="301" spans="1:3">
      <c r="A301" s="46">
        <v>10956001</v>
      </c>
      <c r="B301" s="46" t="s">
        <v>499</v>
      </c>
      <c r="C301" s="38" t="s">
        <v>109</v>
      </c>
    </row>
    <row r="302" spans="1:3">
      <c r="A302" s="46">
        <v>10956679</v>
      </c>
      <c r="B302" s="46" t="s">
        <v>500</v>
      </c>
      <c r="C302" s="38" t="s">
        <v>109</v>
      </c>
    </row>
    <row r="303" spans="1:3">
      <c r="A303" s="46">
        <v>10960534</v>
      </c>
      <c r="B303" s="46" t="s">
        <v>501</v>
      </c>
      <c r="C303" s="38" t="s">
        <v>109</v>
      </c>
    </row>
    <row r="304" spans="1:3">
      <c r="A304" s="46">
        <v>10963567</v>
      </c>
      <c r="B304" s="46" t="s">
        <v>502</v>
      </c>
      <c r="C304" s="38" t="s">
        <v>109</v>
      </c>
    </row>
    <row r="305" spans="1:3">
      <c r="A305" s="46">
        <v>10970366</v>
      </c>
      <c r="B305" s="46" t="s">
        <v>503</v>
      </c>
      <c r="C305" s="38" t="s">
        <v>109</v>
      </c>
    </row>
    <row r="306" spans="1:3">
      <c r="A306" s="46">
        <v>10970389</v>
      </c>
      <c r="B306" s="46" t="s">
        <v>504</v>
      </c>
      <c r="C306" s="38" t="s">
        <v>109</v>
      </c>
    </row>
    <row r="307" spans="1:3">
      <c r="A307" s="46">
        <v>10971394</v>
      </c>
      <c r="B307" s="46" t="s">
        <v>505</v>
      </c>
      <c r="C307" s="38" t="s">
        <v>109</v>
      </c>
    </row>
    <row r="308" spans="1:3">
      <c r="A308" s="46">
        <v>10974051</v>
      </c>
      <c r="B308" s="46" t="s">
        <v>679</v>
      </c>
      <c r="C308" s="38" t="s">
        <v>109</v>
      </c>
    </row>
    <row r="309" spans="1:3">
      <c r="A309" s="46">
        <v>10983185</v>
      </c>
      <c r="B309" s="46" t="s">
        <v>506</v>
      </c>
      <c r="C309" s="38" t="s">
        <v>109</v>
      </c>
    </row>
    <row r="310" spans="1:3">
      <c r="A310" s="46">
        <v>10985988</v>
      </c>
      <c r="B310" s="46" t="s">
        <v>507</v>
      </c>
      <c r="C310" s="38" t="s">
        <v>109</v>
      </c>
    </row>
    <row r="311" spans="1:3">
      <c r="A311" s="46">
        <v>11005058</v>
      </c>
      <c r="B311" s="46" t="s">
        <v>1667</v>
      </c>
      <c r="C311" s="38" t="s">
        <v>109</v>
      </c>
    </row>
    <row r="312" spans="1:3">
      <c r="A312" s="46">
        <v>11007873</v>
      </c>
      <c r="B312" s="46" t="s">
        <v>1407</v>
      </c>
      <c r="C312" s="38" t="s">
        <v>109</v>
      </c>
    </row>
    <row r="313" spans="1:3">
      <c r="A313" s="46">
        <v>11007979</v>
      </c>
      <c r="B313" s="46" t="s">
        <v>741</v>
      </c>
      <c r="C313" s="38" t="s">
        <v>109</v>
      </c>
    </row>
    <row r="314" spans="1:3">
      <c r="A314" s="46">
        <v>11012041</v>
      </c>
      <c r="B314" s="46" t="s">
        <v>742</v>
      </c>
      <c r="C314" s="38" t="s">
        <v>109</v>
      </c>
    </row>
    <row r="315" spans="1:3">
      <c r="A315" s="46">
        <v>11015430</v>
      </c>
      <c r="B315" s="46" t="s">
        <v>743</v>
      </c>
      <c r="C315" s="38" t="s">
        <v>109</v>
      </c>
    </row>
    <row r="316" spans="1:3">
      <c r="A316" s="46">
        <v>11030234</v>
      </c>
      <c r="B316" s="46" t="s">
        <v>508</v>
      </c>
      <c r="C316" s="38" t="s">
        <v>109</v>
      </c>
    </row>
    <row r="317" spans="1:3">
      <c r="A317" s="46">
        <v>11031475</v>
      </c>
      <c r="B317" s="46" t="s">
        <v>744</v>
      </c>
      <c r="C317" s="38" t="s">
        <v>109</v>
      </c>
    </row>
    <row r="318" spans="1:3">
      <c r="A318" s="46">
        <v>11036455</v>
      </c>
      <c r="B318" s="46" t="s">
        <v>745</v>
      </c>
      <c r="C318" s="38" t="s">
        <v>109</v>
      </c>
    </row>
    <row r="319" spans="1:3">
      <c r="A319" s="46">
        <v>11036969</v>
      </c>
      <c r="B319" s="46" t="s">
        <v>509</v>
      </c>
      <c r="C319" s="38" t="s">
        <v>109</v>
      </c>
    </row>
    <row r="320" spans="1:3">
      <c r="A320" s="46">
        <v>11038359</v>
      </c>
      <c r="B320" s="46" t="s">
        <v>510</v>
      </c>
      <c r="C320" s="38" t="s">
        <v>109</v>
      </c>
    </row>
    <row r="321" spans="1:3">
      <c r="A321" s="46">
        <v>11040572</v>
      </c>
      <c r="B321" s="46" t="s">
        <v>511</v>
      </c>
      <c r="C321" s="38" t="s">
        <v>109</v>
      </c>
    </row>
    <row r="322" spans="1:3">
      <c r="A322" s="46">
        <v>11043076</v>
      </c>
      <c r="B322" s="46" t="s">
        <v>1668</v>
      </c>
      <c r="C322" s="38" t="s">
        <v>109</v>
      </c>
    </row>
    <row r="323" spans="1:3">
      <c r="A323" s="46">
        <v>11044265</v>
      </c>
      <c r="B323" s="46" t="s">
        <v>512</v>
      </c>
      <c r="C323" s="38" t="s">
        <v>109</v>
      </c>
    </row>
    <row r="324" spans="1:3">
      <c r="A324" s="46">
        <v>11049630</v>
      </c>
      <c r="B324" s="46" t="s">
        <v>513</v>
      </c>
      <c r="C324" s="38" t="s">
        <v>109</v>
      </c>
    </row>
    <row r="325" spans="1:3">
      <c r="A325" s="46">
        <v>11053135</v>
      </c>
      <c r="B325" s="46" t="s">
        <v>514</v>
      </c>
      <c r="C325" s="38" t="s">
        <v>109</v>
      </c>
    </row>
    <row r="326" spans="1:3">
      <c r="A326" s="46">
        <v>11053413</v>
      </c>
      <c r="B326" s="46" t="s">
        <v>515</v>
      </c>
      <c r="C326" s="38" t="s">
        <v>109</v>
      </c>
    </row>
    <row r="327" spans="1:3">
      <c r="A327" s="46">
        <v>11056481</v>
      </c>
      <c r="B327" s="46" t="s">
        <v>1354</v>
      </c>
      <c r="C327" s="38" t="s">
        <v>109</v>
      </c>
    </row>
    <row r="328" spans="1:3">
      <c r="A328" s="46">
        <v>11069236</v>
      </c>
      <c r="B328" s="46" t="s">
        <v>516</v>
      </c>
      <c r="C328" s="38" t="s">
        <v>109</v>
      </c>
    </row>
    <row r="329" spans="1:3">
      <c r="A329" s="46">
        <v>11070593</v>
      </c>
      <c r="B329" s="46" t="s">
        <v>517</v>
      </c>
      <c r="C329" s="38" t="s">
        <v>109</v>
      </c>
    </row>
    <row r="330" spans="1:3">
      <c r="A330" s="46">
        <v>11071397</v>
      </c>
      <c r="B330" s="46" t="s">
        <v>1836</v>
      </c>
      <c r="C330" s="38" t="s">
        <v>109</v>
      </c>
    </row>
    <row r="331" spans="1:3">
      <c r="A331" s="46">
        <v>11075142</v>
      </c>
      <c r="B331" s="46" t="s">
        <v>518</v>
      </c>
      <c r="C331" s="38" t="s">
        <v>109</v>
      </c>
    </row>
    <row r="332" spans="1:3">
      <c r="A332" s="46">
        <v>11075320</v>
      </c>
      <c r="B332" s="46" t="s">
        <v>519</v>
      </c>
      <c r="C332" s="38" t="s">
        <v>109</v>
      </c>
    </row>
    <row r="333" spans="1:3">
      <c r="A333" s="46">
        <v>11076213</v>
      </c>
      <c r="B333" s="46" t="s">
        <v>680</v>
      </c>
      <c r="C333" s="38" t="s">
        <v>109</v>
      </c>
    </row>
    <row r="334" spans="1:3">
      <c r="A334" s="46">
        <v>11076928</v>
      </c>
      <c r="B334" s="46" t="s">
        <v>520</v>
      </c>
      <c r="C334" s="38" t="s">
        <v>109</v>
      </c>
    </row>
    <row r="335" spans="1:3">
      <c r="A335" s="46">
        <v>11088239</v>
      </c>
      <c r="B335" s="46" t="s">
        <v>521</v>
      </c>
      <c r="C335" s="38" t="s">
        <v>109</v>
      </c>
    </row>
    <row r="336" spans="1:3">
      <c r="A336" s="46">
        <v>11088819</v>
      </c>
      <c r="B336" s="46" t="s">
        <v>522</v>
      </c>
      <c r="C336" s="38" t="s">
        <v>109</v>
      </c>
    </row>
    <row r="337" spans="1:3">
      <c r="A337" s="46">
        <v>11089026</v>
      </c>
      <c r="B337" s="46" t="s">
        <v>523</v>
      </c>
      <c r="C337" s="38" t="s">
        <v>109</v>
      </c>
    </row>
    <row r="338" spans="1:3">
      <c r="A338" s="46">
        <v>11089894</v>
      </c>
      <c r="B338" s="46" t="s">
        <v>524</v>
      </c>
      <c r="C338" s="38" t="s">
        <v>109</v>
      </c>
    </row>
    <row r="339" spans="1:3">
      <c r="A339" s="46">
        <v>11090058</v>
      </c>
      <c r="B339" s="46" t="s">
        <v>525</v>
      </c>
      <c r="C339" s="38" t="s">
        <v>109</v>
      </c>
    </row>
    <row r="340" spans="1:3">
      <c r="A340" s="46">
        <v>11091508</v>
      </c>
      <c r="B340" s="46" t="s">
        <v>1408</v>
      </c>
      <c r="C340" s="38" t="s">
        <v>109</v>
      </c>
    </row>
    <row r="341" spans="1:3">
      <c r="A341" s="46">
        <v>11094338</v>
      </c>
      <c r="B341" s="46" t="s">
        <v>526</v>
      </c>
      <c r="C341" s="38" t="s">
        <v>109</v>
      </c>
    </row>
    <row r="342" spans="1:3">
      <c r="A342" s="46">
        <v>11105073</v>
      </c>
      <c r="B342" s="46" t="s">
        <v>527</v>
      </c>
      <c r="C342" s="38" t="s">
        <v>109</v>
      </c>
    </row>
    <row r="343" spans="1:3">
      <c r="A343" s="46">
        <v>11105334</v>
      </c>
      <c r="B343" s="46" t="s">
        <v>528</v>
      </c>
      <c r="C343" s="38" t="s">
        <v>109</v>
      </c>
    </row>
    <row r="344" spans="1:3">
      <c r="A344" s="46">
        <v>11105707</v>
      </c>
      <c r="B344" s="46" t="s">
        <v>529</v>
      </c>
      <c r="C344" s="38" t="s">
        <v>109</v>
      </c>
    </row>
    <row r="345" spans="1:3">
      <c r="A345" s="46">
        <v>11108918</v>
      </c>
      <c r="B345" s="46" t="s">
        <v>530</v>
      </c>
      <c r="C345" s="38" t="s">
        <v>109</v>
      </c>
    </row>
    <row r="346" spans="1:3">
      <c r="A346" s="46">
        <v>11110759</v>
      </c>
      <c r="B346" s="46" t="s">
        <v>1597</v>
      </c>
      <c r="C346" s="38" t="s">
        <v>109</v>
      </c>
    </row>
    <row r="347" spans="1:3">
      <c r="A347" s="46">
        <v>11121847</v>
      </c>
      <c r="B347" s="46" t="s">
        <v>1645</v>
      </c>
      <c r="C347" s="38" t="s">
        <v>109</v>
      </c>
    </row>
    <row r="348" spans="1:3">
      <c r="A348" s="46">
        <v>11123102</v>
      </c>
      <c r="B348" s="46" t="s">
        <v>531</v>
      </c>
      <c r="C348" s="38" t="s">
        <v>109</v>
      </c>
    </row>
    <row r="349" spans="1:3">
      <c r="A349" s="46">
        <v>11130042</v>
      </c>
      <c r="B349" s="46" t="s">
        <v>746</v>
      </c>
      <c r="C349" s="38" t="s">
        <v>109</v>
      </c>
    </row>
    <row r="350" spans="1:3">
      <c r="A350" s="46">
        <v>11130993</v>
      </c>
      <c r="B350" s="46" t="s">
        <v>747</v>
      </c>
      <c r="C350" s="38" t="s">
        <v>109</v>
      </c>
    </row>
    <row r="351" spans="1:3">
      <c r="A351" s="46">
        <v>11131426</v>
      </c>
      <c r="B351" s="46" t="s">
        <v>748</v>
      </c>
      <c r="C351" s="38" t="s">
        <v>109</v>
      </c>
    </row>
    <row r="352" spans="1:3">
      <c r="A352" s="46">
        <v>11131705</v>
      </c>
      <c r="B352" s="46" t="s">
        <v>1310</v>
      </c>
      <c r="C352" s="38" t="s">
        <v>109</v>
      </c>
    </row>
    <row r="353" spans="1:3">
      <c r="A353" s="46">
        <v>11134887</v>
      </c>
      <c r="B353" s="46" t="s">
        <v>532</v>
      </c>
      <c r="C353" s="38" t="s">
        <v>109</v>
      </c>
    </row>
    <row r="354" spans="1:3">
      <c r="A354" s="46">
        <v>11139356</v>
      </c>
      <c r="B354" s="46" t="s">
        <v>533</v>
      </c>
      <c r="C354" s="38" t="s">
        <v>109</v>
      </c>
    </row>
    <row r="355" spans="1:3">
      <c r="A355" s="46">
        <v>11143547</v>
      </c>
      <c r="B355" s="46" t="s">
        <v>534</v>
      </c>
      <c r="C355" s="38" t="s">
        <v>109</v>
      </c>
    </row>
    <row r="356" spans="1:3">
      <c r="A356" s="46">
        <v>11145233</v>
      </c>
      <c r="B356" s="46" t="s">
        <v>535</v>
      </c>
      <c r="C356" s="38" t="s">
        <v>109</v>
      </c>
    </row>
    <row r="357" spans="1:3">
      <c r="A357" s="46">
        <v>11162504</v>
      </c>
      <c r="B357" s="46" t="s">
        <v>536</v>
      </c>
      <c r="C357" s="38" t="s">
        <v>109</v>
      </c>
    </row>
    <row r="358" spans="1:3">
      <c r="A358" s="46">
        <v>11165603</v>
      </c>
      <c r="B358" s="46" t="s">
        <v>537</v>
      </c>
      <c r="C358" s="38" t="s">
        <v>109</v>
      </c>
    </row>
    <row r="359" spans="1:3">
      <c r="A359" s="46">
        <v>11172862</v>
      </c>
      <c r="B359" s="46" t="s">
        <v>538</v>
      </c>
      <c r="C359" s="38" t="s">
        <v>109</v>
      </c>
    </row>
    <row r="360" spans="1:3">
      <c r="A360" s="46">
        <v>11183713</v>
      </c>
      <c r="B360" s="46" t="s">
        <v>749</v>
      </c>
      <c r="C360" s="38" t="s">
        <v>109</v>
      </c>
    </row>
    <row r="361" spans="1:3">
      <c r="A361" s="46">
        <v>11188490</v>
      </c>
      <c r="B361" s="46" t="s">
        <v>539</v>
      </c>
      <c r="C361" s="38" t="s">
        <v>109</v>
      </c>
    </row>
    <row r="362" spans="1:3">
      <c r="A362" s="46">
        <v>11192652</v>
      </c>
      <c r="B362" s="46" t="s">
        <v>1533</v>
      </c>
      <c r="C362" s="38" t="s">
        <v>109</v>
      </c>
    </row>
    <row r="363" spans="1:3">
      <c r="A363" s="46">
        <v>11192907</v>
      </c>
      <c r="B363" s="46" t="s">
        <v>540</v>
      </c>
      <c r="C363" s="38" t="s">
        <v>109</v>
      </c>
    </row>
    <row r="364" spans="1:3">
      <c r="A364" s="46">
        <v>11197129</v>
      </c>
      <c r="B364" s="46" t="s">
        <v>541</v>
      </c>
      <c r="C364" s="38" t="s">
        <v>109</v>
      </c>
    </row>
    <row r="365" spans="1:3">
      <c r="A365" s="46">
        <v>11202866</v>
      </c>
      <c r="B365" s="46" t="s">
        <v>542</v>
      </c>
      <c r="C365" s="38" t="s">
        <v>109</v>
      </c>
    </row>
    <row r="366" spans="1:3">
      <c r="A366" s="46">
        <v>11203456</v>
      </c>
      <c r="B366" s="46" t="s">
        <v>681</v>
      </c>
      <c r="C366" s="38" t="s">
        <v>109</v>
      </c>
    </row>
    <row r="367" spans="1:3">
      <c r="A367" s="46">
        <v>11206822</v>
      </c>
      <c r="B367" s="46" t="s">
        <v>682</v>
      </c>
      <c r="C367" s="38" t="s">
        <v>109</v>
      </c>
    </row>
    <row r="368" spans="1:3">
      <c r="A368" s="46">
        <v>11216335</v>
      </c>
      <c r="B368" s="46" t="s">
        <v>750</v>
      </c>
      <c r="C368" s="38" t="s">
        <v>109</v>
      </c>
    </row>
    <row r="369" spans="1:3">
      <c r="A369" s="46">
        <v>11219658</v>
      </c>
      <c r="B369" s="46" t="s">
        <v>1622</v>
      </c>
      <c r="C369" s="38" t="s">
        <v>109</v>
      </c>
    </row>
    <row r="370" spans="1:3">
      <c r="A370" s="46">
        <v>11222809</v>
      </c>
      <c r="B370" s="46" t="s">
        <v>751</v>
      </c>
      <c r="C370" s="38" t="s">
        <v>109</v>
      </c>
    </row>
    <row r="371" spans="1:3">
      <c r="A371" s="46">
        <v>11227184</v>
      </c>
      <c r="B371" s="46" t="s">
        <v>543</v>
      </c>
      <c r="C371" s="38" t="s">
        <v>109</v>
      </c>
    </row>
    <row r="372" spans="1:3">
      <c r="A372" s="46">
        <v>11229160</v>
      </c>
      <c r="B372" s="46" t="s">
        <v>544</v>
      </c>
      <c r="C372" s="38" t="s">
        <v>109</v>
      </c>
    </row>
    <row r="373" spans="1:3">
      <c r="A373" s="46">
        <v>11235628</v>
      </c>
      <c r="B373" s="46" t="s">
        <v>545</v>
      </c>
      <c r="C373" s="38" t="s">
        <v>109</v>
      </c>
    </row>
    <row r="374" spans="1:3">
      <c r="A374" s="46">
        <v>11242172</v>
      </c>
      <c r="B374" s="46" t="s">
        <v>546</v>
      </c>
      <c r="C374" s="38" t="s">
        <v>109</v>
      </c>
    </row>
    <row r="375" spans="1:3">
      <c r="A375" s="46">
        <v>11256955</v>
      </c>
      <c r="B375" s="46" t="s">
        <v>683</v>
      </c>
      <c r="C375" s="38" t="s">
        <v>109</v>
      </c>
    </row>
    <row r="376" spans="1:3">
      <c r="A376" s="46">
        <v>11262281</v>
      </c>
      <c r="B376" s="46" t="s">
        <v>547</v>
      </c>
      <c r="C376" s="38" t="s">
        <v>109</v>
      </c>
    </row>
    <row r="377" spans="1:3">
      <c r="A377" s="46">
        <v>11271995</v>
      </c>
      <c r="B377" s="46" t="s">
        <v>1306</v>
      </c>
      <c r="C377" s="38" t="s">
        <v>109</v>
      </c>
    </row>
    <row r="378" spans="1:3">
      <c r="A378" s="46">
        <v>11289400</v>
      </c>
      <c r="B378" s="46" t="s">
        <v>548</v>
      </c>
      <c r="C378" s="38" t="s">
        <v>109</v>
      </c>
    </row>
    <row r="379" spans="1:3">
      <c r="A379" s="46">
        <v>11289452</v>
      </c>
      <c r="B379" s="46" t="s">
        <v>549</v>
      </c>
      <c r="C379" s="38" t="s">
        <v>109</v>
      </c>
    </row>
    <row r="380" spans="1:3">
      <c r="A380" s="46">
        <v>11302425</v>
      </c>
      <c r="B380" s="46" t="s">
        <v>1309</v>
      </c>
      <c r="C380" s="38" t="s">
        <v>109</v>
      </c>
    </row>
    <row r="381" spans="1:3">
      <c r="A381" s="46">
        <v>11311192</v>
      </c>
      <c r="B381" s="46" t="s">
        <v>1370</v>
      </c>
      <c r="C381" s="38" t="s">
        <v>109</v>
      </c>
    </row>
    <row r="382" spans="1:3">
      <c r="A382" s="46">
        <v>11314753</v>
      </c>
      <c r="B382" s="46" t="s">
        <v>550</v>
      </c>
      <c r="C382" s="38" t="s">
        <v>109</v>
      </c>
    </row>
    <row r="383" spans="1:3">
      <c r="A383" s="46">
        <v>11315480</v>
      </c>
      <c r="B383" s="46" t="s">
        <v>1534</v>
      </c>
      <c r="C383" s="38" t="s">
        <v>109</v>
      </c>
    </row>
    <row r="384" spans="1:3">
      <c r="A384" s="46">
        <v>11316829</v>
      </c>
      <c r="B384" s="46" t="s">
        <v>551</v>
      </c>
      <c r="C384" s="38" t="s">
        <v>109</v>
      </c>
    </row>
    <row r="385" spans="1:3">
      <c r="A385" s="46">
        <v>11316835</v>
      </c>
      <c r="B385" s="46" t="s">
        <v>552</v>
      </c>
      <c r="C385" s="38" t="s">
        <v>109</v>
      </c>
    </row>
    <row r="386" spans="1:3">
      <c r="A386" s="46">
        <v>11317102</v>
      </c>
      <c r="B386" s="46" t="s">
        <v>553</v>
      </c>
      <c r="C386" s="38" t="s">
        <v>109</v>
      </c>
    </row>
    <row r="387" spans="1:3">
      <c r="A387" s="46">
        <v>11320239</v>
      </c>
      <c r="B387" s="46" t="s">
        <v>684</v>
      </c>
      <c r="C387" s="38" t="s">
        <v>109</v>
      </c>
    </row>
    <row r="388" spans="1:3">
      <c r="A388" s="46">
        <v>11320370</v>
      </c>
      <c r="B388" s="46" t="s">
        <v>554</v>
      </c>
      <c r="C388" s="38" t="s">
        <v>109</v>
      </c>
    </row>
    <row r="389" spans="1:3">
      <c r="A389" s="46">
        <v>11320943</v>
      </c>
      <c r="B389" s="46" t="s">
        <v>555</v>
      </c>
      <c r="C389" s="38" t="s">
        <v>109</v>
      </c>
    </row>
    <row r="390" spans="1:3">
      <c r="A390" s="46">
        <v>11330597</v>
      </c>
      <c r="B390" s="46" t="s">
        <v>556</v>
      </c>
      <c r="C390" s="38" t="s">
        <v>109</v>
      </c>
    </row>
    <row r="391" spans="1:3">
      <c r="A391" s="46">
        <v>11335979</v>
      </c>
      <c r="B391" s="46" t="s">
        <v>752</v>
      </c>
      <c r="C391" s="38" t="s">
        <v>109</v>
      </c>
    </row>
    <row r="392" spans="1:3">
      <c r="A392" s="46">
        <v>11337240</v>
      </c>
      <c r="B392" s="46" t="s">
        <v>557</v>
      </c>
      <c r="C392" s="38" t="s">
        <v>109</v>
      </c>
    </row>
    <row r="393" spans="1:3">
      <c r="A393" s="46">
        <v>11346486</v>
      </c>
      <c r="B393" s="46" t="s">
        <v>1669</v>
      </c>
      <c r="C393" s="38" t="s">
        <v>109</v>
      </c>
    </row>
    <row r="394" spans="1:3">
      <c r="A394" s="46">
        <v>11347758</v>
      </c>
      <c r="B394" s="46" t="s">
        <v>558</v>
      </c>
      <c r="C394" s="38" t="s">
        <v>109</v>
      </c>
    </row>
    <row r="395" spans="1:3">
      <c r="A395" s="46">
        <v>11357225</v>
      </c>
      <c r="B395" s="46" t="s">
        <v>559</v>
      </c>
      <c r="C395" s="38" t="s">
        <v>109</v>
      </c>
    </row>
    <row r="396" spans="1:3">
      <c r="A396" s="46">
        <v>11357521</v>
      </c>
      <c r="B396" s="46" t="s">
        <v>560</v>
      </c>
      <c r="C396" s="38" t="s">
        <v>109</v>
      </c>
    </row>
    <row r="397" spans="1:3">
      <c r="A397" s="46">
        <v>11358213</v>
      </c>
      <c r="B397" s="46" t="s">
        <v>561</v>
      </c>
      <c r="C397" s="38" t="s">
        <v>109</v>
      </c>
    </row>
    <row r="398" spans="1:3">
      <c r="A398" s="46">
        <v>11359000</v>
      </c>
      <c r="B398" s="46" t="s">
        <v>562</v>
      </c>
      <c r="C398" s="38" t="s">
        <v>109</v>
      </c>
    </row>
    <row r="399" spans="1:3">
      <c r="A399" s="46">
        <v>11378003</v>
      </c>
      <c r="B399" s="46" t="s">
        <v>563</v>
      </c>
      <c r="C399" s="38" t="s">
        <v>109</v>
      </c>
    </row>
    <row r="400" spans="1:3">
      <c r="A400" s="46">
        <v>11381270</v>
      </c>
      <c r="B400" s="46" t="s">
        <v>564</v>
      </c>
      <c r="C400" s="38" t="s">
        <v>109</v>
      </c>
    </row>
    <row r="401" spans="1:3">
      <c r="A401" s="46">
        <v>11381287</v>
      </c>
      <c r="B401" s="46" t="s">
        <v>685</v>
      </c>
      <c r="C401" s="38" t="s">
        <v>109</v>
      </c>
    </row>
    <row r="402" spans="1:3">
      <c r="A402" s="46">
        <v>11384558</v>
      </c>
      <c r="B402" s="46" t="s">
        <v>753</v>
      </c>
      <c r="C402" s="38" t="s">
        <v>109</v>
      </c>
    </row>
    <row r="403" spans="1:3">
      <c r="A403" s="46">
        <v>11414756</v>
      </c>
      <c r="B403" s="46" t="s">
        <v>565</v>
      </c>
      <c r="C403" s="38" t="s">
        <v>109</v>
      </c>
    </row>
    <row r="404" spans="1:3">
      <c r="A404" s="46">
        <v>11414851</v>
      </c>
      <c r="B404" s="46" t="s">
        <v>1535</v>
      </c>
      <c r="C404" s="38" t="s">
        <v>109</v>
      </c>
    </row>
    <row r="405" spans="1:3">
      <c r="A405" s="46">
        <v>11418872</v>
      </c>
      <c r="B405" s="46" t="s">
        <v>566</v>
      </c>
      <c r="C405" s="38" t="s">
        <v>109</v>
      </c>
    </row>
    <row r="406" spans="1:3">
      <c r="A406" s="46">
        <v>11436640</v>
      </c>
      <c r="B406" s="46" t="s">
        <v>567</v>
      </c>
      <c r="C406" s="38" t="s">
        <v>109</v>
      </c>
    </row>
    <row r="407" spans="1:3">
      <c r="A407" s="46">
        <v>11436769</v>
      </c>
      <c r="B407" s="46" t="s">
        <v>568</v>
      </c>
      <c r="C407" s="38" t="s">
        <v>109</v>
      </c>
    </row>
    <row r="408" spans="1:3">
      <c r="A408" s="46">
        <v>11445372</v>
      </c>
      <c r="B408" s="46" t="s">
        <v>569</v>
      </c>
      <c r="C408" s="38" t="s">
        <v>109</v>
      </c>
    </row>
    <row r="409" spans="1:3">
      <c r="A409" s="46">
        <v>11462502</v>
      </c>
      <c r="B409" s="46" t="s">
        <v>570</v>
      </c>
      <c r="C409" s="38" t="s">
        <v>109</v>
      </c>
    </row>
    <row r="410" spans="1:3">
      <c r="A410" s="46">
        <v>11462608</v>
      </c>
      <c r="B410" s="46" t="s">
        <v>754</v>
      </c>
      <c r="C410" s="38" t="s">
        <v>109</v>
      </c>
    </row>
    <row r="411" spans="1:3">
      <c r="A411" s="46">
        <v>11464352</v>
      </c>
      <c r="B411" s="46" t="s">
        <v>571</v>
      </c>
      <c r="C411" s="38" t="s">
        <v>109</v>
      </c>
    </row>
    <row r="412" spans="1:3">
      <c r="A412" s="46">
        <v>11466003</v>
      </c>
      <c r="B412" s="46" t="s">
        <v>1372</v>
      </c>
      <c r="C412" s="38" t="s">
        <v>109</v>
      </c>
    </row>
    <row r="413" spans="1:3">
      <c r="A413" s="46">
        <v>11481942</v>
      </c>
      <c r="B413" s="46" t="s">
        <v>572</v>
      </c>
      <c r="C413" s="38" t="s">
        <v>109</v>
      </c>
    </row>
    <row r="414" spans="1:3">
      <c r="A414" s="46">
        <v>11497084</v>
      </c>
      <c r="B414" s="46" t="s">
        <v>1670</v>
      </c>
      <c r="C414" s="38" t="s">
        <v>109</v>
      </c>
    </row>
    <row r="415" spans="1:3">
      <c r="A415" s="46">
        <v>11497203</v>
      </c>
      <c r="B415" s="46" t="s">
        <v>1671</v>
      </c>
      <c r="C415" s="38" t="s">
        <v>109</v>
      </c>
    </row>
    <row r="416" spans="1:3">
      <c r="A416" s="46">
        <v>11497831</v>
      </c>
      <c r="B416" s="46" t="s">
        <v>573</v>
      </c>
      <c r="C416" s="38" t="s">
        <v>109</v>
      </c>
    </row>
    <row r="417" spans="1:3">
      <c r="A417" s="46">
        <v>11498859</v>
      </c>
      <c r="B417" s="46" t="s">
        <v>686</v>
      </c>
      <c r="C417" s="38" t="s">
        <v>109</v>
      </c>
    </row>
    <row r="418" spans="1:3">
      <c r="A418" s="46">
        <v>11500071</v>
      </c>
      <c r="B418" s="46" t="s">
        <v>687</v>
      </c>
      <c r="C418" s="38" t="s">
        <v>109</v>
      </c>
    </row>
    <row r="419" spans="1:3">
      <c r="A419" s="46">
        <v>11516623</v>
      </c>
      <c r="B419" s="46" t="s">
        <v>688</v>
      </c>
      <c r="C419" s="38" t="s">
        <v>109</v>
      </c>
    </row>
    <row r="420" spans="1:3">
      <c r="A420" s="46">
        <v>11521699</v>
      </c>
      <c r="B420" s="46" t="s">
        <v>574</v>
      </c>
      <c r="C420" s="38" t="s">
        <v>109</v>
      </c>
    </row>
    <row r="421" spans="1:3">
      <c r="A421" s="46">
        <v>11525496</v>
      </c>
      <c r="B421" s="46" t="s">
        <v>575</v>
      </c>
      <c r="C421" s="38" t="s">
        <v>109</v>
      </c>
    </row>
    <row r="422" spans="1:3">
      <c r="A422" s="46">
        <v>11527271</v>
      </c>
      <c r="B422" s="46" t="s">
        <v>1311</v>
      </c>
      <c r="C422" s="38" t="s">
        <v>109</v>
      </c>
    </row>
    <row r="423" spans="1:3">
      <c r="A423" s="46">
        <v>11529146</v>
      </c>
      <c r="B423" s="46" t="s">
        <v>755</v>
      </c>
      <c r="C423" s="38" t="s">
        <v>109</v>
      </c>
    </row>
    <row r="424" spans="1:3">
      <c r="A424" s="46">
        <v>11537981</v>
      </c>
      <c r="B424" s="46" t="s">
        <v>576</v>
      </c>
      <c r="C424" s="38" t="s">
        <v>109</v>
      </c>
    </row>
    <row r="425" spans="1:3">
      <c r="A425" s="46">
        <v>11548244</v>
      </c>
      <c r="B425" s="46" t="s">
        <v>756</v>
      </c>
      <c r="C425" s="38" t="s">
        <v>109</v>
      </c>
    </row>
    <row r="426" spans="1:3">
      <c r="A426" s="46">
        <v>11555735</v>
      </c>
      <c r="B426" s="46" t="s">
        <v>2067</v>
      </c>
      <c r="C426" s="38" t="s">
        <v>109</v>
      </c>
    </row>
    <row r="427" spans="1:3">
      <c r="A427" s="46">
        <v>11556551</v>
      </c>
      <c r="B427" s="46" t="s">
        <v>577</v>
      </c>
      <c r="C427" s="38" t="s">
        <v>109</v>
      </c>
    </row>
    <row r="428" spans="1:3">
      <c r="A428" s="46">
        <v>11560179</v>
      </c>
      <c r="B428" s="46" t="s">
        <v>578</v>
      </c>
      <c r="C428" s="38" t="s">
        <v>109</v>
      </c>
    </row>
    <row r="429" spans="1:3">
      <c r="A429" s="46">
        <v>11562020</v>
      </c>
      <c r="B429" s="46" t="s">
        <v>579</v>
      </c>
      <c r="C429" s="38" t="s">
        <v>109</v>
      </c>
    </row>
    <row r="430" spans="1:3">
      <c r="A430" s="46">
        <v>11562623</v>
      </c>
      <c r="B430" s="46" t="s">
        <v>580</v>
      </c>
      <c r="C430" s="38" t="s">
        <v>109</v>
      </c>
    </row>
    <row r="431" spans="1:3">
      <c r="A431" s="46">
        <v>11563172</v>
      </c>
      <c r="B431" s="46" t="s">
        <v>581</v>
      </c>
      <c r="C431" s="38" t="s">
        <v>109</v>
      </c>
    </row>
    <row r="432" spans="1:3">
      <c r="A432" s="46">
        <v>11568666</v>
      </c>
      <c r="B432" s="46" t="s">
        <v>582</v>
      </c>
      <c r="C432" s="38" t="s">
        <v>109</v>
      </c>
    </row>
    <row r="433" spans="1:3">
      <c r="A433" s="46">
        <v>11569915</v>
      </c>
      <c r="B433" s="46" t="s">
        <v>583</v>
      </c>
      <c r="C433" s="38" t="s">
        <v>109</v>
      </c>
    </row>
    <row r="434" spans="1:3">
      <c r="A434" s="46">
        <v>11576944</v>
      </c>
      <c r="B434" s="46" t="s">
        <v>1381</v>
      </c>
      <c r="C434" s="38" t="s">
        <v>109</v>
      </c>
    </row>
    <row r="435" spans="1:3">
      <c r="A435" s="46">
        <v>11598153</v>
      </c>
      <c r="B435" s="46" t="s">
        <v>584</v>
      </c>
      <c r="C435" s="38" t="s">
        <v>109</v>
      </c>
    </row>
    <row r="436" spans="1:3">
      <c r="A436" s="46">
        <v>11612673</v>
      </c>
      <c r="B436" s="46" t="s">
        <v>757</v>
      </c>
      <c r="C436" s="38" t="s">
        <v>109</v>
      </c>
    </row>
    <row r="437" spans="1:3">
      <c r="A437" s="46">
        <v>11631139</v>
      </c>
      <c r="B437" s="46" t="s">
        <v>758</v>
      </c>
      <c r="C437" s="38" t="s">
        <v>109</v>
      </c>
    </row>
    <row r="438" spans="1:3">
      <c r="A438" s="46">
        <v>11635322</v>
      </c>
      <c r="B438" s="46" t="s">
        <v>689</v>
      </c>
      <c r="C438" s="38" t="s">
        <v>109</v>
      </c>
    </row>
    <row r="439" spans="1:3">
      <c r="A439" s="46">
        <v>11637605</v>
      </c>
      <c r="B439" s="46" t="s">
        <v>585</v>
      </c>
      <c r="C439" s="38" t="s">
        <v>109</v>
      </c>
    </row>
    <row r="440" spans="1:3">
      <c r="A440" s="46">
        <v>11639113</v>
      </c>
      <c r="B440" s="46" t="s">
        <v>690</v>
      </c>
      <c r="C440" s="38" t="s">
        <v>109</v>
      </c>
    </row>
    <row r="441" spans="1:3">
      <c r="A441" s="46">
        <v>11656347</v>
      </c>
      <c r="B441" s="46" t="s">
        <v>586</v>
      </c>
      <c r="C441" s="38" t="s">
        <v>109</v>
      </c>
    </row>
    <row r="442" spans="1:3">
      <c r="A442" s="46">
        <v>11660509</v>
      </c>
      <c r="B442" s="46" t="s">
        <v>587</v>
      </c>
      <c r="C442" s="38" t="s">
        <v>109</v>
      </c>
    </row>
    <row r="443" spans="1:3">
      <c r="A443" s="46">
        <v>11662810</v>
      </c>
      <c r="B443" s="46" t="s">
        <v>691</v>
      </c>
      <c r="C443" s="38" t="s">
        <v>109</v>
      </c>
    </row>
    <row r="444" spans="1:3">
      <c r="A444" s="46">
        <v>11665665</v>
      </c>
      <c r="B444" s="46" t="s">
        <v>759</v>
      </c>
      <c r="C444" s="38" t="s">
        <v>109</v>
      </c>
    </row>
    <row r="445" spans="1:3">
      <c r="A445" s="46">
        <v>11666452</v>
      </c>
      <c r="B445" s="46" t="s">
        <v>760</v>
      </c>
      <c r="C445" s="38" t="s">
        <v>109</v>
      </c>
    </row>
    <row r="446" spans="1:3">
      <c r="A446" s="46">
        <v>11673239</v>
      </c>
      <c r="B446" s="46" t="s">
        <v>761</v>
      </c>
      <c r="C446" s="38" t="s">
        <v>109</v>
      </c>
    </row>
    <row r="447" spans="1:3">
      <c r="A447" s="46">
        <v>11679118</v>
      </c>
      <c r="B447" s="46" t="s">
        <v>692</v>
      </c>
      <c r="C447" s="38" t="s">
        <v>109</v>
      </c>
    </row>
    <row r="448" spans="1:3">
      <c r="A448" s="46">
        <v>11693727</v>
      </c>
      <c r="B448" s="46" t="s">
        <v>588</v>
      </c>
      <c r="C448" s="38" t="s">
        <v>109</v>
      </c>
    </row>
    <row r="449" spans="1:3">
      <c r="A449" s="46">
        <v>11700232</v>
      </c>
      <c r="B449" s="46" t="s">
        <v>589</v>
      </c>
      <c r="C449" s="38" t="s">
        <v>109</v>
      </c>
    </row>
    <row r="450" spans="1:3">
      <c r="A450" s="46">
        <v>11703265</v>
      </c>
      <c r="B450" s="46" t="s">
        <v>590</v>
      </c>
      <c r="C450" s="38" t="s">
        <v>109</v>
      </c>
    </row>
    <row r="451" spans="1:3">
      <c r="A451" s="46">
        <v>11703458</v>
      </c>
      <c r="B451" s="46" t="s">
        <v>591</v>
      </c>
      <c r="C451" s="38" t="s">
        <v>109</v>
      </c>
    </row>
    <row r="452" spans="1:3">
      <c r="A452" s="46">
        <v>11707671</v>
      </c>
      <c r="B452" s="46" t="s">
        <v>592</v>
      </c>
      <c r="C452" s="38" t="s">
        <v>109</v>
      </c>
    </row>
    <row r="453" spans="1:3">
      <c r="A453" s="46">
        <v>11718137</v>
      </c>
      <c r="B453" s="46" t="s">
        <v>593</v>
      </c>
      <c r="C453" s="38" t="s">
        <v>109</v>
      </c>
    </row>
    <row r="454" spans="1:3">
      <c r="A454" s="46">
        <v>11720341</v>
      </c>
      <c r="B454" s="46" t="s">
        <v>594</v>
      </c>
      <c r="C454" s="38" t="s">
        <v>109</v>
      </c>
    </row>
    <row r="455" spans="1:3">
      <c r="A455" s="46">
        <v>11722831</v>
      </c>
      <c r="B455" s="46" t="s">
        <v>595</v>
      </c>
      <c r="C455" s="38" t="s">
        <v>109</v>
      </c>
    </row>
    <row r="456" spans="1:3">
      <c r="A456" s="46">
        <v>11722848</v>
      </c>
      <c r="B456" s="46" t="s">
        <v>596</v>
      </c>
      <c r="C456" s="38" t="s">
        <v>109</v>
      </c>
    </row>
    <row r="457" spans="1:3">
      <c r="A457" s="46">
        <v>11723144</v>
      </c>
      <c r="B457" s="46" t="s">
        <v>597</v>
      </c>
      <c r="C457" s="38" t="s">
        <v>109</v>
      </c>
    </row>
    <row r="458" spans="1:3">
      <c r="A458" s="46">
        <v>11723440</v>
      </c>
      <c r="B458" s="46" t="s">
        <v>598</v>
      </c>
      <c r="C458" s="38" t="s">
        <v>109</v>
      </c>
    </row>
    <row r="459" spans="1:3">
      <c r="A459" s="46">
        <v>11725628</v>
      </c>
      <c r="B459" s="46" t="s">
        <v>1409</v>
      </c>
      <c r="C459" s="38" t="s">
        <v>109</v>
      </c>
    </row>
    <row r="460" spans="1:3">
      <c r="A460" s="46">
        <v>11730090</v>
      </c>
      <c r="B460" s="46" t="s">
        <v>693</v>
      </c>
      <c r="C460" s="38" t="s">
        <v>109</v>
      </c>
    </row>
    <row r="461" spans="1:3">
      <c r="A461" s="46">
        <v>11734076</v>
      </c>
      <c r="B461" s="46" t="s">
        <v>599</v>
      </c>
      <c r="C461" s="38" t="s">
        <v>109</v>
      </c>
    </row>
    <row r="462" spans="1:3">
      <c r="A462" s="46">
        <v>11734876</v>
      </c>
      <c r="B462" s="46" t="s">
        <v>694</v>
      </c>
      <c r="C462" s="38" t="s">
        <v>109</v>
      </c>
    </row>
    <row r="463" spans="1:3">
      <c r="A463" s="46">
        <v>11735511</v>
      </c>
      <c r="B463" s="46" t="s">
        <v>600</v>
      </c>
      <c r="C463" s="38" t="s">
        <v>109</v>
      </c>
    </row>
    <row r="464" spans="1:3">
      <c r="A464" s="46">
        <v>11735667</v>
      </c>
      <c r="B464" s="46" t="s">
        <v>601</v>
      </c>
      <c r="C464" s="38" t="s">
        <v>109</v>
      </c>
    </row>
    <row r="465" spans="1:3">
      <c r="A465" s="46">
        <v>11736750</v>
      </c>
      <c r="B465" s="46" t="s">
        <v>602</v>
      </c>
      <c r="C465" s="38" t="s">
        <v>109</v>
      </c>
    </row>
    <row r="466" spans="1:3">
      <c r="A466" s="46">
        <v>11736951</v>
      </c>
      <c r="B466" s="46" t="s">
        <v>603</v>
      </c>
      <c r="C466" s="38" t="s">
        <v>109</v>
      </c>
    </row>
    <row r="467" spans="1:3">
      <c r="A467" s="46">
        <v>11737034</v>
      </c>
      <c r="B467" s="46" t="s">
        <v>604</v>
      </c>
      <c r="C467" s="38" t="s">
        <v>109</v>
      </c>
    </row>
    <row r="468" spans="1:3">
      <c r="A468" s="46">
        <v>11737643</v>
      </c>
      <c r="B468" s="46" t="s">
        <v>605</v>
      </c>
      <c r="C468" s="38" t="s">
        <v>109</v>
      </c>
    </row>
    <row r="469" spans="1:3">
      <c r="A469" s="46">
        <v>11737666</v>
      </c>
      <c r="B469" s="46" t="s">
        <v>606</v>
      </c>
      <c r="C469" s="38" t="s">
        <v>109</v>
      </c>
    </row>
    <row r="470" spans="1:3">
      <c r="A470" s="46">
        <v>11738683</v>
      </c>
      <c r="B470" s="46" t="s">
        <v>607</v>
      </c>
      <c r="C470" s="38" t="s">
        <v>109</v>
      </c>
    </row>
    <row r="471" spans="1:3">
      <c r="A471" s="46">
        <v>11740510</v>
      </c>
      <c r="B471" s="46" t="s">
        <v>695</v>
      </c>
      <c r="C471" s="38" t="s">
        <v>109</v>
      </c>
    </row>
    <row r="472" spans="1:3">
      <c r="A472" s="46">
        <v>11741596</v>
      </c>
      <c r="B472" s="46" t="s">
        <v>608</v>
      </c>
      <c r="C472" s="38" t="s">
        <v>109</v>
      </c>
    </row>
    <row r="473" spans="1:3">
      <c r="A473" s="46">
        <v>11751229</v>
      </c>
      <c r="B473" s="46" t="s">
        <v>1366</v>
      </c>
      <c r="C473" s="38" t="s">
        <v>109</v>
      </c>
    </row>
    <row r="474" spans="1:3">
      <c r="A474" s="46">
        <v>11751821</v>
      </c>
      <c r="B474" s="46" t="s">
        <v>609</v>
      </c>
      <c r="C474" s="38" t="s">
        <v>109</v>
      </c>
    </row>
    <row r="475" spans="1:3">
      <c r="A475" s="46">
        <v>11755411</v>
      </c>
      <c r="B475" s="46" t="s">
        <v>610</v>
      </c>
      <c r="C475" s="38" t="s">
        <v>109</v>
      </c>
    </row>
    <row r="476" spans="1:3">
      <c r="A476" s="46">
        <v>11760850</v>
      </c>
      <c r="B476" s="46" t="s">
        <v>696</v>
      </c>
      <c r="C476" s="38" t="s">
        <v>109</v>
      </c>
    </row>
    <row r="477" spans="1:3">
      <c r="A477" s="46">
        <v>11772409</v>
      </c>
      <c r="B477" s="46" t="s">
        <v>611</v>
      </c>
      <c r="C477" s="38" t="s">
        <v>109</v>
      </c>
    </row>
    <row r="478" spans="1:3">
      <c r="A478" s="46">
        <v>11775262</v>
      </c>
      <c r="B478" s="46" t="s">
        <v>697</v>
      </c>
      <c r="C478" s="38" t="s">
        <v>109</v>
      </c>
    </row>
    <row r="479" spans="1:3">
      <c r="A479" s="46">
        <v>11776749</v>
      </c>
      <c r="B479" s="46" t="s">
        <v>612</v>
      </c>
      <c r="C479" s="38" t="s">
        <v>109</v>
      </c>
    </row>
    <row r="480" spans="1:3">
      <c r="A480" s="46">
        <v>11781986</v>
      </c>
      <c r="B480" s="46" t="s">
        <v>762</v>
      </c>
      <c r="C480" s="38" t="s">
        <v>109</v>
      </c>
    </row>
    <row r="481" spans="1:3">
      <c r="A481" s="46">
        <v>11782017</v>
      </c>
      <c r="B481" s="46" t="s">
        <v>613</v>
      </c>
      <c r="C481" s="38" t="s">
        <v>109</v>
      </c>
    </row>
    <row r="482" spans="1:3">
      <c r="A482" s="46">
        <v>11783181</v>
      </c>
      <c r="B482" s="46" t="s">
        <v>614</v>
      </c>
      <c r="C482" s="38" t="s">
        <v>109</v>
      </c>
    </row>
    <row r="483" spans="1:3">
      <c r="A483" s="46">
        <v>11794061</v>
      </c>
      <c r="B483" s="46" t="s">
        <v>698</v>
      </c>
      <c r="C483" s="38" t="s">
        <v>109</v>
      </c>
    </row>
    <row r="484" spans="1:3">
      <c r="A484" s="46">
        <v>11795267</v>
      </c>
      <c r="B484" s="46" t="s">
        <v>615</v>
      </c>
      <c r="C484" s="38" t="s">
        <v>109</v>
      </c>
    </row>
    <row r="485" spans="1:3">
      <c r="A485" s="46">
        <v>11796723</v>
      </c>
      <c r="B485" s="46" t="s">
        <v>616</v>
      </c>
      <c r="C485" s="38" t="s">
        <v>109</v>
      </c>
    </row>
    <row r="486" spans="1:3">
      <c r="A486" s="46">
        <v>11799928</v>
      </c>
      <c r="B486" s="46" t="s">
        <v>763</v>
      </c>
      <c r="C486" s="38" t="s">
        <v>109</v>
      </c>
    </row>
    <row r="487" spans="1:3">
      <c r="A487" s="46">
        <v>11801468</v>
      </c>
      <c r="B487" s="46" t="s">
        <v>617</v>
      </c>
      <c r="C487" s="38" t="s">
        <v>109</v>
      </c>
    </row>
    <row r="488" spans="1:3">
      <c r="A488" s="46">
        <v>11806887</v>
      </c>
      <c r="B488" s="46" t="s">
        <v>618</v>
      </c>
      <c r="C488" s="38" t="s">
        <v>109</v>
      </c>
    </row>
    <row r="489" spans="1:3">
      <c r="A489" s="46">
        <v>11813657</v>
      </c>
      <c r="B489" s="46" t="s">
        <v>619</v>
      </c>
      <c r="C489" s="38" t="s">
        <v>109</v>
      </c>
    </row>
    <row r="490" spans="1:3">
      <c r="A490" s="46">
        <v>11817038</v>
      </c>
      <c r="B490" s="46" t="s">
        <v>620</v>
      </c>
      <c r="C490" s="38" t="s">
        <v>109</v>
      </c>
    </row>
    <row r="491" spans="1:3">
      <c r="A491" s="46">
        <v>11826855</v>
      </c>
      <c r="B491" s="46" t="s">
        <v>764</v>
      </c>
      <c r="C491" s="38" t="s">
        <v>109</v>
      </c>
    </row>
    <row r="492" spans="1:3">
      <c r="A492" s="46">
        <v>11837333</v>
      </c>
      <c r="B492" s="46" t="s">
        <v>1672</v>
      </c>
      <c r="C492" s="38" t="s">
        <v>109</v>
      </c>
    </row>
    <row r="493" spans="1:3">
      <c r="A493" s="46">
        <v>11847700</v>
      </c>
      <c r="B493" s="46" t="s">
        <v>765</v>
      </c>
      <c r="C493" s="38" t="s">
        <v>109</v>
      </c>
    </row>
    <row r="494" spans="1:3">
      <c r="A494" s="46">
        <v>11887348</v>
      </c>
      <c r="B494" s="46" t="s">
        <v>621</v>
      </c>
      <c r="C494" s="38" t="s">
        <v>109</v>
      </c>
    </row>
    <row r="495" spans="1:3">
      <c r="A495" s="46">
        <v>11905141</v>
      </c>
      <c r="B495" s="46" t="s">
        <v>622</v>
      </c>
      <c r="C495" s="38" t="s">
        <v>109</v>
      </c>
    </row>
    <row r="496" spans="1:3">
      <c r="A496" s="46">
        <v>11907335</v>
      </c>
      <c r="B496" s="46" t="s">
        <v>1536</v>
      </c>
      <c r="C496" s="38" t="s">
        <v>109</v>
      </c>
    </row>
    <row r="497" spans="1:3">
      <c r="A497" s="46">
        <v>11907803</v>
      </c>
      <c r="B497" s="46" t="s">
        <v>699</v>
      </c>
      <c r="C497" s="38" t="s">
        <v>109</v>
      </c>
    </row>
    <row r="498" spans="1:3">
      <c r="A498" s="46">
        <v>11911785</v>
      </c>
      <c r="B498" s="46" t="s">
        <v>623</v>
      </c>
      <c r="C498" s="38" t="s">
        <v>109</v>
      </c>
    </row>
    <row r="499" spans="1:3">
      <c r="A499" s="46">
        <v>11929621</v>
      </c>
      <c r="B499" s="46" t="s">
        <v>624</v>
      </c>
      <c r="C499" s="38" t="s">
        <v>109</v>
      </c>
    </row>
    <row r="500" spans="1:3">
      <c r="A500" s="46">
        <v>11939306</v>
      </c>
      <c r="B500" s="46" t="s">
        <v>700</v>
      </c>
      <c r="C500" s="38" t="s">
        <v>109</v>
      </c>
    </row>
    <row r="501" spans="1:3">
      <c r="A501" s="46">
        <v>11958717</v>
      </c>
      <c r="B501" s="46" t="s">
        <v>625</v>
      </c>
      <c r="C501" s="38" t="s">
        <v>109</v>
      </c>
    </row>
    <row r="502" spans="1:3">
      <c r="A502" s="46">
        <v>11961116</v>
      </c>
      <c r="B502" s="46" t="s">
        <v>626</v>
      </c>
      <c r="C502" s="38" t="s">
        <v>109</v>
      </c>
    </row>
    <row r="503" spans="1:3">
      <c r="A503" s="46">
        <v>11973705</v>
      </c>
      <c r="B503" s="46" t="s">
        <v>766</v>
      </c>
      <c r="C503" s="38" t="s">
        <v>109</v>
      </c>
    </row>
    <row r="504" spans="1:3">
      <c r="A504" s="46">
        <v>11979286</v>
      </c>
      <c r="B504" s="46" t="s">
        <v>627</v>
      </c>
      <c r="C504" s="38" t="s">
        <v>109</v>
      </c>
    </row>
    <row r="505" spans="1:3">
      <c r="A505" s="46">
        <v>11991614</v>
      </c>
      <c r="B505" s="46" t="s">
        <v>1537</v>
      </c>
      <c r="C505" s="38" t="s">
        <v>109</v>
      </c>
    </row>
    <row r="506" spans="1:3">
      <c r="A506" s="46">
        <v>11996876</v>
      </c>
      <c r="B506" s="46" t="s">
        <v>629</v>
      </c>
      <c r="C506" s="38" t="s">
        <v>109</v>
      </c>
    </row>
    <row r="507" spans="1:3">
      <c r="A507" s="46">
        <v>12008515</v>
      </c>
      <c r="B507" s="46" t="s">
        <v>1312</v>
      </c>
      <c r="C507" s="38" t="s">
        <v>109</v>
      </c>
    </row>
    <row r="508" spans="1:3">
      <c r="A508" s="46">
        <v>12013099</v>
      </c>
      <c r="B508" s="46" t="s">
        <v>767</v>
      </c>
      <c r="C508" s="38" t="s">
        <v>109</v>
      </c>
    </row>
    <row r="509" spans="1:3">
      <c r="A509" s="46">
        <v>12018761</v>
      </c>
      <c r="B509" s="46" t="s">
        <v>630</v>
      </c>
      <c r="C509" s="38" t="s">
        <v>109</v>
      </c>
    </row>
    <row r="510" spans="1:3">
      <c r="A510" s="46">
        <v>12030963</v>
      </c>
      <c r="B510" s="46" t="s">
        <v>631</v>
      </c>
      <c r="C510" s="38" t="s">
        <v>109</v>
      </c>
    </row>
    <row r="511" spans="1:3">
      <c r="A511" s="46">
        <v>12031862</v>
      </c>
      <c r="B511" s="46" t="s">
        <v>632</v>
      </c>
      <c r="C511" s="38" t="s">
        <v>109</v>
      </c>
    </row>
    <row r="512" spans="1:3">
      <c r="A512" s="46">
        <v>12040571</v>
      </c>
      <c r="B512" s="46" t="s">
        <v>1538</v>
      </c>
      <c r="C512" s="38" t="s">
        <v>109</v>
      </c>
    </row>
    <row r="513" spans="1:3">
      <c r="A513" s="46">
        <v>12078941</v>
      </c>
      <c r="B513" s="46" t="s">
        <v>633</v>
      </c>
      <c r="C513" s="38" t="s">
        <v>109</v>
      </c>
    </row>
    <row r="514" spans="1:3">
      <c r="A514" s="46">
        <v>12088365</v>
      </c>
      <c r="B514" s="46" t="s">
        <v>634</v>
      </c>
      <c r="C514" s="38" t="s">
        <v>109</v>
      </c>
    </row>
    <row r="515" spans="1:3">
      <c r="A515" s="46">
        <v>12098955</v>
      </c>
      <c r="B515" s="46" t="s">
        <v>1826</v>
      </c>
      <c r="C515" s="38" t="s">
        <v>109</v>
      </c>
    </row>
    <row r="516" spans="1:3">
      <c r="A516" s="46">
        <v>12117173</v>
      </c>
      <c r="B516" s="46" t="s">
        <v>635</v>
      </c>
      <c r="C516" s="38" t="s">
        <v>109</v>
      </c>
    </row>
    <row r="517" spans="1:3">
      <c r="A517" s="46">
        <v>12130328</v>
      </c>
      <c r="B517" s="46" t="s">
        <v>636</v>
      </c>
      <c r="C517" s="38" t="s">
        <v>109</v>
      </c>
    </row>
    <row r="518" spans="1:3">
      <c r="A518" s="46">
        <v>12136845</v>
      </c>
      <c r="B518" s="46" t="s">
        <v>768</v>
      </c>
      <c r="C518" s="38" t="s">
        <v>109</v>
      </c>
    </row>
    <row r="519" spans="1:3">
      <c r="A519" s="46">
        <v>12152382</v>
      </c>
      <c r="B519" s="46" t="s">
        <v>769</v>
      </c>
      <c r="C519" s="38" t="s">
        <v>109</v>
      </c>
    </row>
    <row r="520" spans="1:3">
      <c r="A520" s="46">
        <v>12155334</v>
      </c>
      <c r="B520" s="46" t="s">
        <v>637</v>
      </c>
      <c r="C520" s="38" t="s">
        <v>109</v>
      </c>
    </row>
    <row r="521" spans="1:3">
      <c r="A521" s="46">
        <v>12166711</v>
      </c>
      <c r="B521" s="46" t="s">
        <v>638</v>
      </c>
      <c r="C521" s="38" t="s">
        <v>109</v>
      </c>
    </row>
    <row r="522" spans="1:3">
      <c r="A522" s="46">
        <v>12197545</v>
      </c>
      <c r="B522" s="46" t="s">
        <v>701</v>
      </c>
      <c r="C522" s="38" t="s">
        <v>109</v>
      </c>
    </row>
    <row r="523" spans="1:3">
      <c r="A523" s="46">
        <v>12197752</v>
      </c>
      <c r="B523" s="46" t="s">
        <v>639</v>
      </c>
      <c r="C523" s="38" t="s">
        <v>109</v>
      </c>
    </row>
    <row r="524" spans="1:3">
      <c r="A524" s="46">
        <v>12197775</v>
      </c>
      <c r="B524" s="46" t="s">
        <v>640</v>
      </c>
      <c r="C524" s="38" t="s">
        <v>109</v>
      </c>
    </row>
    <row r="525" spans="1:3">
      <c r="A525" s="46">
        <v>12202045</v>
      </c>
      <c r="B525" s="46" t="s">
        <v>770</v>
      </c>
      <c r="C525" s="38" t="s">
        <v>109</v>
      </c>
    </row>
    <row r="526" spans="1:3">
      <c r="A526" s="46">
        <v>12218170</v>
      </c>
      <c r="B526" s="46" t="s">
        <v>1673</v>
      </c>
      <c r="C526" s="38" t="s">
        <v>109</v>
      </c>
    </row>
    <row r="527" spans="1:3">
      <c r="A527" s="46">
        <v>12228139</v>
      </c>
      <c r="B527" s="46" t="s">
        <v>641</v>
      </c>
      <c r="C527" s="38" t="s">
        <v>109</v>
      </c>
    </row>
    <row r="528" spans="1:3">
      <c r="A528" s="46">
        <v>12251440</v>
      </c>
      <c r="B528" s="46" t="s">
        <v>1793</v>
      </c>
      <c r="C528" s="38" t="s">
        <v>109</v>
      </c>
    </row>
    <row r="529" spans="1:3">
      <c r="A529" s="46">
        <v>12253717</v>
      </c>
      <c r="B529" s="46" t="s">
        <v>2022</v>
      </c>
      <c r="C529" s="38" t="s">
        <v>109</v>
      </c>
    </row>
    <row r="530" spans="1:3">
      <c r="A530" s="46">
        <v>12257365</v>
      </c>
      <c r="B530" s="46" t="s">
        <v>771</v>
      </c>
      <c r="C530" s="38" t="s">
        <v>109</v>
      </c>
    </row>
    <row r="531" spans="1:3">
      <c r="A531" s="46">
        <v>12260918</v>
      </c>
      <c r="B531" s="46" t="s">
        <v>642</v>
      </c>
      <c r="C531" s="38" t="s">
        <v>109</v>
      </c>
    </row>
    <row r="532" spans="1:3">
      <c r="A532" s="46">
        <v>12269061</v>
      </c>
      <c r="B532" s="46" t="s">
        <v>643</v>
      </c>
      <c r="C532" s="38" t="s">
        <v>109</v>
      </c>
    </row>
    <row r="533" spans="1:3">
      <c r="A533" s="46">
        <v>12280246</v>
      </c>
      <c r="B533" s="46" t="s">
        <v>644</v>
      </c>
      <c r="C533" s="38" t="s">
        <v>109</v>
      </c>
    </row>
    <row r="534" spans="1:3">
      <c r="A534" s="46">
        <v>12286834</v>
      </c>
      <c r="B534" s="46" t="s">
        <v>645</v>
      </c>
      <c r="C534" s="38" t="s">
        <v>109</v>
      </c>
    </row>
    <row r="535" spans="1:3">
      <c r="A535" s="46">
        <v>12292605</v>
      </c>
      <c r="B535" s="46" t="s">
        <v>1883</v>
      </c>
      <c r="C535" s="38" t="s">
        <v>109</v>
      </c>
    </row>
    <row r="536" spans="1:3">
      <c r="A536" s="46">
        <v>12295265</v>
      </c>
      <c r="B536" s="46" t="s">
        <v>1410</v>
      </c>
      <c r="C536" s="38" t="s">
        <v>109</v>
      </c>
    </row>
    <row r="537" spans="1:3">
      <c r="A537" s="46">
        <v>12350461</v>
      </c>
      <c r="B537" s="46" t="s">
        <v>646</v>
      </c>
      <c r="C537" s="38" t="s">
        <v>109</v>
      </c>
    </row>
    <row r="538" spans="1:3">
      <c r="A538" s="46">
        <v>12355240</v>
      </c>
      <c r="B538" s="46" t="s">
        <v>1966</v>
      </c>
      <c r="C538" s="38" t="s">
        <v>109</v>
      </c>
    </row>
    <row r="539" spans="1:3">
      <c r="A539" s="46">
        <v>12360850</v>
      </c>
      <c r="B539" s="46" t="s">
        <v>647</v>
      </c>
      <c r="C539" s="38" t="s">
        <v>109</v>
      </c>
    </row>
    <row r="540" spans="1:3">
      <c r="A540" s="46">
        <v>12366284</v>
      </c>
      <c r="B540" s="46" t="s">
        <v>1674</v>
      </c>
      <c r="C540" s="38" t="s">
        <v>109</v>
      </c>
    </row>
    <row r="541" spans="1:3">
      <c r="A541" s="46">
        <v>12375691</v>
      </c>
      <c r="B541" s="46" t="s">
        <v>702</v>
      </c>
      <c r="C541" s="38" t="s">
        <v>109</v>
      </c>
    </row>
    <row r="542" spans="1:3">
      <c r="A542" s="46">
        <v>12378063</v>
      </c>
      <c r="B542" s="46" t="s">
        <v>648</v>
      </c>
      <c r="C542" s="38" t="s">
        <v>109</v>
      </c>
    </row>
    <row r="543" spans="1:3">
      <c r="A543" s="46">
        <v>12385560</v>
      </c>
      <c r="B543" s="46" t="s">
        <v>649</v>
      </c>
      <c r="C543" s="38" t="s">
        <v>109</v>
      </c>
    </row>
    <row r="544" spans="1:3">
      <c r="A544" s="46">
        <v>12399779</v>
      </c>
      <c r="B544" s="46" t="s">
        <v>772</v>
      </c>
      <c r="C544" s="38" t="s">
        <v>109</v>
      </c>
    </row>
    <row r="545" spans="1:3">
      <c r="A545" s="46">
        <v>12400532</v>
      </c>
      <c r="B545" s="46" t="s">
        <v>1411</v>
      </c>
      <c r="C545" s="38" t="s">
        <v>109</v>
      </c>
    </row>
    <row r="546" spans="1:3">
      <c r="A546" s="46">
        <v>12423852</v>
      </c>
      <c r="B546" s="46" t="s">
        <v>1675</v>
      </c>
      <c r="C546" s="38" t="s">
        <v>109</v>
      </c>
    </row>
    <row r="547" spans="1:3">
      <c r="A547" s="46">
        <v>12438003</v>
      </c>
      <c r="B547" s="46" t="s">
        <v>650</v>
      </c>
      <c r="C547" s="38" t="s">
        <v>109</v>
      </c>
    </row>
    <row r="548" spans="1:3">
      <c r="A548" s="46">
        <v>12462504</v>
      </c>
      <c r="B548" s="46" t="s">
        <v>651</v>
      </c>
      <c r="C548" s="38" t="s">
        <v>109</v>
      </c>
    </row>
    <row r="549" spans="1:3">
      <c r="A549" s="46">
        <v>12471443</v>
      </c>
      <c r="B549" s="46" t="s">
        <v>652</v>
      </c>
      <c r="C549" s="38" t="s">
        <v>109</v>
      </c>
    </row>
    <row r="550" spans="1:3">
      <c r="A550" s="46">
        <v>12472974</v>
      </c>
      <c r="B550" s="46" t="s">
        <v>773</v>
      </c>
      <c r="C550" s="38" t="s">
        <v>109</v>
      </c>
    </row>
    <row r="551" spans="1:3">
      <c r="A551" s="46">
        <v>12476877</v>
      </c>
      <c r="B551" s="46" t="s">
        <v>1412</v>
      </c>
      <c r="C551" s="38" t="s">
        <v>109</v>
      </c>
    </row>
    <row r="552" spans="1:3">
      <c r="A552" s="46">
        <v>12477782</v>
      </c>
      <c r="B552" s="46" t="s">
        <v>653</v>
      </c>
      <c r="C552" s="38" t="s">
        <v>109</v>
      </c>
    </row>
    <row r="553" spans="1:3">
      <c r="A553" s="46">
        <v>12492534</v>
      </c>
      <c r="B553" s="46" t="s">
        <v>654</v>
      </c>
      <c r="C553" s="38" t="s">
        <v>109</v>
      </c>
    </row>
    <row r="554" spans="1:3">
      <c r="A554" s="46">
        <v>12498198</v>
      </c>
      <c r="B554" s="46" t="s">
        <v>1413</v>
      </c>
      <c r="C554" s="38" t="s">
        <v>109</v>
      </c>
    </row>
    <row r="555" spans="1:3">
      <c r="A555" s="46">
        <v>12508942</v>
      </c>
      <c r="B555" s="46" t="s">
        <v>774</v>
      </c>
      <c r="C555" s="38" t="s">
        <v>109</v>
      </c>
    </row>
    <row r="556" spans="1:3">
      <c r="A556" s="46">
        <v>12524033</v>
      </c>
      <c r="B556" s="46" t="s">
        <v>655</v>
      </c>
      <c r="C556" s="38" t="s">
        <v>109</v>
      </c>
    </row>
    <row r="557" spans="1:3">
      <c r="A557" s="46">
        <v>12526552</v>
      </c>
      <c r="B557" s="46" t="s">
        <v>775</v>
      </c>
      <c r="C557" s="38" t="s">
        <v>109</v>
      </c>
    </row>
    <row r="558" spans="1:3">
      <c r="A558" s="46">
        <v>12532088</v>
      </c>
      <c r="B558" s="46" t="s">
        <v>1502</v>
      </c>
      <c r="C558" s="38" t="s">
        <v>109</v>
      </c>
    </row>
    <row r="559" spans="1:3">
      <c r="A559" s="46">
        <v>12539939</v>
      </c>
      <c r="B559" s="46" t="s">
        <v>776</v>
      </c>
      <c r="C559" s="38" t="s">
        <v>109</v>
      </c>
    </row>
    <row r="560" spans="1:3">
      <c r="A560" s="46">
        <v>12541528</v>
      </c>
      <c r="B560" s="46" t="s">
        <v>656</v>
      </c>
      <c r="C560" s="38" t="s">
        <v>109</v>
      </c>
    </row>
    <row r="561" spans="1:3">
      <c r="A561" s="46">
        <v>12552319</v>
      </c>
      <c r="B561" s="46" t="s">
        <v>2026</v>
      </c>
      <c r="C561" s="38" t="s">
        <v>109</v>
      </c>
    </row>
    <row r="562" spans="1:3">
      <c r="A562" s="46">
        <v>12554092</v>
      </c>
      <c r="B562" s="46" t="s">
        <v>1841</v>
      </c>
      <c r="C562" s="38" t="s">
        <v>109</v>
      </c>
    </row>
    <row r="563" spans="1:3">
      <c r="A563" s="46">
        <v>12557564</v>
      </c>
      <c r="B563" s="46" t="s">
        <v>657</v>
      </c>
      <c r="C563" s="38" t="s">
        <v>109</v>
      </c>
    </row>
    <row r="564" spans="1:3">
      <c r="A564" s="46">
        <v>12575421</v>
      </c>
      <c r="B564" s="46" t="s">
        <v>658</v>
      </c>
      <c r="C564" s="38" t="s">
        <v>109</v>
      </c>
    </row>
    <row r="565" spans="1:3">
      <c r="A565" s="46">
        <v>12578773</v>
      </c>
      <c r="B565" s="46" t="s">
        <v>659</v>
      </c>
      <c r="C565" s="38" t="s">
        <v>109</v>
      </c>
    </row>
    <row r="566" spans="1:3">
      <c r="A566" s="46">
        <v>12582645</v>
      </c>
      <c r="B566" s="46" t="s">
        <v>703</v>
      </c>
      <c r="C566" s="38" t="s">
        <v>109</v>
      </c>
    </row>
    <row r="567" spans="1:3">
      <c r="A567" s="46">
        <v>12585649</v>
      </c>
      <c r="B567" s="46" t="s">
        <v>660</v>
      </c>
      <c r="C567" s="38" t="s">
        <v>109</v>
      </c>
    </row>
    <row r="568" spans="1:3">
      <c r="A568" s="46">
        <v>12599373</v>
      </c>
      <c r="B568" s="46" t="s">
        <v>704</v>
      </c>
      <c r="C568" s="38" t="s">
        <v>109</v>
      </c>
    </row>
    <row r="569" spans="1:3">
      <c r="A569" s="46">
        <v>12615340</v>
      </c>
      <c r="B569" s="46" t="s">
        <v>661</v>
      </c>
      <c r="C569" s="38" t="s">
        <v>109</v>
      </c>
    </row>
    <row r="570" spans="1:3">
      <c r="A570" s="46">
        <v>12628353</v>
      </c>
      <c r="B570" s="46" t="s">
        <v>662</v>
      </c>
      <c r="C570" s="38" t="s">
        <v>109</v>
      </c>
    </row>
    <row r="571" spans="1:3">
      <c r="A571" s="46">
        <v>12630574</v>
      </c>
      <c r="B571" s="46" t="s">
        <v>663</v>
      </c>
      <c r="C571" s="38" t="s">
        <v>109</v>
      </c>
    </row>
    <row r="572" spans="1:3">
      <c r="A572" s="46">
        <v>12636588</v>
      </c>
      <c r="B572" s="46" t="s">
        <v>777</v>
      </c>
      <c r="C572" s="38" t="s">
        <v>109</v>
      </c>
    </row>
    <row r="573" spans="1:3">
      <c r="A573" s="46">
        <v>12653339</v>
      </c>
      <c r="B573" s="46" t="s">
        <v>1376</v>
      </c>
      <c r="C573" s="38" t="s">
        <v>109</v>
      </c>
    </row>
    <row r="574" spans="1:3">
      <c r="A574" s="46">
        <v>12658207</v>
      </c>
      <c r="B574" s="46" t="s">
        <v>1414</v>
      </c>
      <c r="C574" s="38" t="s">
        <v>109</v>
      </c>
    </row>
    <row r="575" spans="1:3">
      <c r="A575" s="46">
        <v>12662918</v>
      </c>
      <c r="B575" s="46" t="s">
        <v>1369</v>
      </c>
      <c r="C575" s="38" t="s">
        <v>109</v>
      </c>
    </row>
    <row r="576" spans="1:3">
      <c r="A576" s="46">
        <v>12665124</v>
      </c>
      <c r="B576" s="46" t="s">
        <v>664</v>
      </c>
      <c r="C576" s="38" t="s">
        <v>109</v>
      </c>
    </row>
    <row r="577" spans="1:3">
      <c r="A577" s="46">
        <v>12693863</v>
      </c>
      <c r="B577" s="46" t="s">
        <v>665</v>
      </c>
      <c r="C577" s="38" t="s">
        <v>109</v>
      </c>
    </row>
    <row r="578" spans="1:3">
      <c r="A578" s="46">
        <v>12702440</v>
      </c>
      <c r="B578" s="46" t="s">
        <v>778</v>
      </c>
      <c r="C578" s="38" t="s">
        <v>109</v>
      </c>
    </row>
    <row r="579" spans="1:3">
      <c r="A579" s="46">
        <v>12722158</v>
      </c>
      <c r="B579" s="46" t="s">
        <v>1603</v>
      </c>
      <c r="C579" s="38" t="s">
        <v>109</v>
      </c>
    </row>
    <row r="580" spans="1:3">
      <c r="A580" s="46">
        <v>12726386</v>
      </c>
      <c r="B580" s="46" t="s">
        <v>1415</v>
      </c>
      <c r="C580" s="38" t="s">
        <v>109</v>
      </c>
    </row>
    <row r="581" spans="1:3">
      <c r="A581" s="46">
        <v>12731602</v>
      </c>
      <c r="B581" s="46" t="s">
        <v>779</v>
      </c>
      <c r="C581" s="38" t="s">
        <v>109</v>
      </c>
    </row>
    <row r="582" spans="1:3">
      <c r="A582" s="46">
        <v>12745065</v>
      </c>
      <c r="B582" s="46" t="s">
        <v>780</v>
      </c>
      <c r="C582" s="38" t="s">
        <v>109</v>
      </c>
    </row>
    <row r="583" spans="1:3">
      <c r="A583" s="46">
        <v>12745774</v>
      </c>
      <c r="B583" s="46" t="s">
        <v>1416</v>
      </c>
      <c r="C583" s="38" t="s">
        <v>109</v>
      </c>
    </row>
    <row r="584" spans="1:3">
      <c r="A584" s="46">
        <v>12753182</v>
      </c>
      <c r="B584" s="46" t="s">
        <v>1676</v>
      </c>
      <c r="C584" s="38" t="s">
        <v>109</v>
      </c>
    </row>
    <row r="585" spans="1:3">
      <c r="A585" s="46">
        <v>12762979</v>
      </c>
      <c r="B585" s="46" t="s">
        <v>666</v>
      </c>
      <c r="C585" s="38" t="s">
        <v>109</v>
      </c>
    </row>
    <row r="586" spans="1:3">
      <c r="A586" s="46">
        <v>12770223</v>
      </c>
      <c r="B586" s="46" t="s">
        <v>1417</v>
      </c>
      <c r="C586" s="38" t="s">
        <v>109</v>
      </c>
    </row>
    <row r="587" spans="1:3">
      <c r="A587" s="46">
        <v>12774379</v>
      </c>
      <c r="B587" s="46" t="s">
        <v>667</v>
      </c>
      <c r="C587" s="38" t="s">
        <v>109</v>
      </c>
    </row>
    <row r="588" spans="1:3">
      <c r="A588" s="46">
        <v>12784931</v>
      </c>
      <c r="B588" s="46" t="s">
        <v>1374</v>
      </c>
      <c r="C588" s="38" t="s">
        <v>109</v>
      </c>
    </row>
    <row r="589" spans="1:3">
      <c r="A589" s="46">
        <v>12792615</v>
      </c>
      <c r="B589" s="46" t="s">
        <v>1418</v>
      </c>
      <c r="C589" s="38" t="s">
        <v>109</v>
      </c>
    </row>
    <row r="590" spans="1:3">
      <c r="A590" s="46">
        <v>12811991</v>
      </c>
      <c r="B590" s="46" t="s">
        <v>781</v>
      </c>
      <c r="C590" s="38" t="s">
        <v>109</v>
      </c>
    </row>
    <row r="591" spans="1:3">
      <c r="A591" s="46">
        <v>12814386</v>
      </c>
      <c r="B591" s="46" t="s">
        <v>668</v>
      </c>
      <c r="C591" s="38" t="s">
        <v>109</v>
      </c>
    </row>
    <row r="592" spans="1:3">
      <c r="A592" s="46">
        <v>12822807</v>
      </c>
      <c r="B592" s="46" t="s">
        <v>782</v>
      </c>
      <c r="C592" s="38" t="s">
        <v>109</v>
      </c>
    </row>
    <row r="593" spans="1:3">
      <c r="A593" s="46">
        <v>12828098</v>
      </c>
      <c r="B593" s="46" t="s">
        <v>1419</v>
      </c>
      <c r="C593" s="38" t="s">
        <v>109</v>
      </c>
    </row>
    <row r="594" spans="1:3">
      <c r="A594" s="46">
        <v>12828164</v>
      </c>
      <c r="B594" s="46" t="s">
        <v>2058</v>
      </c>
      <c r="C594" s="38" t="s">
        <v>109</v>
      </c>
    </row>
    <row r="595" spans="1:3">
      <c r="A595" s="46">
        <v>12842862</v>
      </c>
      <c r="B595" s="46" t="s">
        <v>1420</v>
      </c>
      <c r="C595" s="38" t="s">
        <v>109</v>
      </c>
    </row>
    <row r="596" spans="1:3">
      <c r="A596" s="46">
        <v>12848422</v>
      </c>
      <c r="B596" s="46" t="s">
        <v>669</v>
      </c>
      <c r="C596" s="38" t="s">
        <v>109</v>
      </c>
    </row>
    <row r="597" spans="1:3">
      <c r="A597" s="46">
        <v>12878156</v>
      </c>
      <c r="B597" s="46" t="s">
        <v>1539</v>
      </c>
      <c r="C597" s="38" t="s">
        <v>109</v>
      </c>
    </row>
    <row r="598" spans="1:3">
      <c r="A598" s="46">
        <v>12880986</v>
      </c>
      <c r="B598" s="46" t="s">
        <v>1421</v>
      </c>
      <c r="C598" s="38" t="s">
        <v>109</v>
      </c>
    </row>
    <row r="599" spans="1:3">
      <c r="A599" s="46">
        <v>12895108</v>
      </c>
      <c r="B599" s="46" t="s">
        <v>1422</v>
      </c>
      <c r="C599" s="38" t="s">
        <v>109</v>
      </c>
    </row>
    <row r="600" spans="1:3">
      <c r="A600" s="46">
        <v>12936586</v>
      </c>
      <c r="B600" s="46" t="s">
        <v>1375</v>
      </c>
      <c r="C600" s="38" t="s">
        <v>109</v>
      </c>
    </row>
    <row r="601" spans="1:3">
      <c r="A601" s="46">
        <v>12955017</v>
      </c>
      <c r="B601" s="46" t="s">
        <v>1367</v>
      </c>
      <c r="C601" s="38" t="s">
        <v>109</v>
      </c>
    </row>
    <row r="602" spans="1:3">
      <c r="A602" s="46">
        <v>12966015</v>
      </c>
      <c r="B602" s="46" t="s">
        <v>1313</v>
      </c>
      <c r="C602" s="38" t="s">
        <v>109</v>
      </c>
    </row>
    <row r="603" spans="1:3">
      <c r="A603" s="46">
        <v>12970719</v>
      </c>
      <c r="B603" s="46" t="s">
        <v>1314</v>
      </c>
      <c r="C603" s="38" t="s">
        <v>109</v>
      </c>
    </row>
    <row r="604" spans="1:3">
      <c r="A604" s="46">
        <v>12972903</v>
      </c>
      <c r="B604" s="46" t="s">
        <v>1423</v>
      </c>
      <c r="C604" s="38" t="s">
        <v>109</v>
      </c>
    </row>
    <row r="605" spans="1:3">
      <c r="A605" s="46">
        <v>12980145</v>
      </c>
      <c r="B605" s="46" t="s">
        <v>1378</v>
      </c>
      <c r="C605" s="38" t="s">
        <v>109</v>
      </c>
    </row>
    <row r="606" spans="1:3">
      <c r="A606" s="46">
        <v>12981138</v>
      </c>
      <c r="B606" s="46" t="s">
        <v>1607</v>
      </c>
      <c r="C606" s="38" t="s">
        <v>109</v>
      </c>
    </row>
    <row r="607" spans="1:3">
      <c r="A607" s="46">
        <v>12984846</v>
      </c>
      <c r="B607" s="46" t="s">
        <v>1315</v>
      </c>
      <c r="C607" s="38" t="s">
        <v>109</v>
      </c>
    </row>
    <row r="608" spans="1:3">
      <c r="A608" s="46">
        <v>12993383</v>
      </c>
      <c r="B608" s="46" t="s">
        <v>1316</v>
      </c>
      <c r="C608" s="38" t="s">
        <v>109</v>
      </c>
    </row>
    <row r="609" spans="1:3">
      <c r="A609" s="46">
        <v>12996097</v>
      </c>
      <c r="B609" s="46" t="s">
        <v>1364</v>
      </c>
      <c r="C609" s="38" t="s">
        <v>109</v>
      </c>
    </row>
    <row r="610" spans="1:3">
      <c r="A610" s="46">
        <v>14004148</v>
      </c>
      <c r="B610" s="46" t="s">
        <v>2055</v>
      </c>
      <c r="C610" s="38" t="s">
        <v>109</v>
      </c>
    </row>
    <row r="611" spans="1:3">
      <c r="A611" s="46">
        <v>14008471</v>
      </c>
      <c r="B611" s="46" t="s">
        <v>1507</v>
      </c>
      <c r="C611" s="38" t="s">
        <v>109</v>
      </c>
    </row>
    <row r="612" spans="1:3">
      <c r="A612" s="46">
        <v>14009163</v>
      </c>
      <c r="B612" s="46" t="s">
        <v>1317</v>
      </c>
      <c r="C612" s="38" t="s">
        <v>109</v>
      </c>
    </row>
    <row r="613" spans="1:3">
      <c r="A613" s="46">
        <v>14039709</v>
      </c>
      <c r="B613" s="46" t="s">
        <v>1514</v>
      </c>
      <c r="C613" s="38" t="s">
        <v>109</v>
      </c>
    </row>
    <row r="614" spans="1:3">
      <c r="A614" s="46">
        <v>14041178</v>
      </c>
      <c r="B614" s="46" t="s">
        <v>1361</v>
      </c>
      <c r="C614" s="38" t="s">
        <v>109</v>
      </c>
    </row>
    <row r="615" spans="1:3">
      <c r="A615" s="46">
        <v>14057110</v>
      </c>
      <c r="B615" s="46" t="s">
        <v>1518</v>
      </c>
      <c r="C615" s="38" t="s">
        <v>109</v>
      </c>
    </row>
    <row r="616" spans="1:3">
      <c r="A616" s="46">
        <v>14084064</v>
      </c>
      <c r="B616" s="46" t="s">
        <v>1365</v>
      </c>
      <c r="C616" s="38" t="s">
        <v>109</v>
      </c>
    </row>
    <row r="617" spans="1:3">
      <c r="A617" s="46">
        <v>14089245</v>
      </c>
      <c r="B617" s="46" t="s">
        <v>1605</v>
      </c>
      <c r="C617" s="38" t="s">
        <v>109</v>
      </c>
    </row>
    <row r="618" spans="1:3">
      <c r="A618" s="46">
        <v>14112043</v>
      </c>
      <c r="B618" s="46" t="s">
        <v>1307</v>
      </c>
      <c r="C618" s="38" t="s">
        <v>109</v>
      </c>
    </row>
    <row r="619" spans="1:3">
      <c r="A619" s="46">
        <v>14112932</v>
      </c>
      <c r="B619" s="46" t="s">
        <v>1484</v>
      </c>
      <c r="C619" s="38" t="s">
        <v>109</v>
      </c>
    </row>
    <row r="620" spans="1:3">
      <c r="A620" s="46">
        <v>14116640</v>
      </c>
      <c r="B620" s="46" t="s">
        <v>1362</v>
      </c>
      <c r="C620" s="38" t="s">
        <v>109</v>
      </c>
    </row>
    <row r="621" spans="1:3">
      <c r="A621" s="46">
        <v>14122379</v>
      </c>
      <c r="B621" s="46" t="s">
        <v>1308</v>
      </c>
      <c r="C621" s="38" t="s">
        <v>109</v>
      </c>
    </row>
    <row r="622" spans="1:3">
      <c r="A622" s="46">
        <v>14128086</v>
      </c>
      <c r="B622" s="46" t="s">
        <v>1379</v>
      </c>
      <c r="C622" s="38" t="s">
        <v>109</v>
      </c>
    </row>
    <row r="623" spans="1:3">
      <c r="A623" s="46">
        <v>14137139</v>
      </c>
      <c r="B623" s="46" t="s">
        <v>1540</v>
      </c>
      <c r="C623" s="38" t="s">
        <v>109</v>
      </c>
    </row>
    <row r="624" spans="1:3">
      <c r="A624" s="46">
        <v>14137547</v>
      </c>
      <c r="B624" s="46" t="s">
        <v>1500</v>
      </c>
      <c r="C624" s="38" t="s">
        <v>109</v>
      </c>
    </row>
    <row r="625" spans="1:3">
      <c r="A625" s="46">
        <v>14157538</v>
      </c>
      <c r="B625" s="46" t="s">
        <v>1644</v>
      </c>
      <c r="C625" s="38" t="s">
        <v>109</v>
      </c>
    </row>
    <row r="626" spans="1:3">
      <c r="A626" s="46">
        <v>14158450</v>
      </c>
      <c r="B626" s="46" t="s">
        <v>1497</v>
      </c>
      <c r="C626" s="38" t="s">
        <v>109</v>
      </c>
    </row>
    <row r="627" spans="1:3">
      <c r="A627" s="46">
        <v>14164739</v>
      </c>
      <c r="B627" s="46" t="s">
        <v>1371</v>
      </c>
      <c r="C627" s="38" t="s">
        <v>109</v>
      </c>
    </row>
    <row r="628" spans="1:3">
      <c r="A628" s="46">
        <v>14167353</v>
      </c>
      <c r="B628" s="46" t="s">
        <v>1351</v>
      </c>
      <c r="C628" s="38" t="s">
        <v>109</v>
      </c>
    </row>
    <row r="629" spans="1:3">
      <c r="A629" s="46">
        <v>14201995</v>
      </c>
      <c r="B629" s="46" t="s">
        <v>1373</v>
      </c>
      <c r="C629" s="38" t="s">
        <v>109</v>
      </c>
    </row>
    <row r="630" spans="1:3">
      <c r="A630" s="46">
        <v>14205533</v>
      </c>
      <c r="B630" s="46" t="s">
        <v>1677</v>
      </c>
      <c r="C630" s="38" t="s">
        <v>109</v>
      </c>
    </row>
    <row r="631" spans="1:3">
      <c r="A631" s="46">
        <v>14206805</v>
      </c>
      <c r="B631" s="46" t="s">
        <v>1368</v>
      </c>
      <c r="C631" s="38" t="s">
        <v>109</v>
      </c>
    </row>
    <row r="632" spans="1:3">
      <c r="A632" s="46">
        <v>14218323</v>
      </c>
      <c r="B632" s="46" t="s">
        <v>1356</v>
      </c>
      <c r="C632" s="38" t="s">
        <v>109</v>
      </c>
    </row>
    <row r="633" spans="1:3">
      <c r="A633" s="46">
        <v>14219529</v>
      </c>
      <c r="B633" s="46" t="s">
        <v>1358</v>
      </c>
      <c r="C633" s="38" t="s">
        <v>109</v>
      </c>
    </row>
    <row r="634" spans="1:3">
      <c r="A634" s="46">
        <v>14228250</v>
      </c>
      <c r="B634" s="46" t="s">
        <v>1350</v>
      </c>
      <c r="C634" s="38" t="s">
        <v>109</v>
      </c>
    </row>
    <row r="635" spans="1:3">
      <c r="A635" s="46">
        <v>14228289</v>
      </c>
      <c r="B635" s="46" t="s">
        <v>1349</v>
      </c>
      <c r="C635" s="38" t="s">
        <v>109</v>
      </c>
    </row>
    <row r="636" spans="1:3">
      <c r="A636" s="46">
        <v>14228379</v>
      </c>
      <c r="B636" s="46" t="s">
        <v>1359</v>
      </c>
      <c r="C636" s="38" t="s">
        <v>109</v>
      </c>
    </row>
    <row r="637" spans="1:3">
      <c r="A637" s="46">
        <v>14238076</v>
      </c>
      <c r="B637" s="46" t="s">
        <v>1541</v>
      </c>
      <c r="C637" s="38" t="s">
        <v>109</v>
      </c>
    </row>
    <row r="638" spans="1:3">
      <c r="A638" s="46">
        <v>14268083</v>
      </c>
      <c r="B638" s="46" t="s">
        <v>1360</v>
      </c>
      <c r="C638" s="38" t="s">
        <v>109</v>
      </c>
    </row>
    <row r="639" spans="1:3">
      <c r="A639" s="46">
        <v>14284917</v>
      </c>
      <c r="B639" s="46" t="s">
        <v>1355</v>
      </c>
      <c r="C639" s="38" t="s">
        <v>109</v>
      </c>
    </row>
    <row r="640" spans="1:3">
      <c r="A640" s="46">
        <v>14290197</v>
      </c>
      <c r="B640" s="46" t="s">
        <v>1424</v>
      </c>
      <c r="C640" s="38" t="s">
        <v>109</v>
      </c>
    </row>
    <row r="641" spans="1:3">
      <c r="A641" s="46">
        <v>14299468</v>
      </c>
      <c r="B641" s="46" t="s">
        <v>1425</v>
      </c>
      <c r="C641" s="38" t="s">
        <v>109</v>
      </c>
    </row>
    <row r="642" spans="1:3">
      <c r="A642" s="46">
        <v>14311554</v>
      </c>
      <c r="B642" s="46" t="s">
        <v>1426</v>
      </c>
      <c r="C642" s="38" t="s">
        <v>109</v>
      </c>
    </row>
    <row r="643" spans="1:3">
      <c r="A643" s="46">
        <v>14315115</v>
      </c>
      <c r="B643" s="46" t="s">
        <v>1427</v>
      </c>
      <c r="C643" s="38" t="s">
        <v>109</v>
      </c>
    </row>
    <row r="644" spans="1:3">
      <c r="A644" s="46">
        <v>14317551</v>
      </c>
      <c r="B644" s="46" t="s">
        <v>1353</v>
      </c>
      <c r="C644" s="38" t="s">
        <v>109</v>
      </c>
    </row>
    <row r="645" spans="1:3">
      <c r="A645" s="46">
        <v>14317858</v>
      </c>
      <c r="B645" s="46" t="s">
        <v>1428</v>
      </c>
      <c r="C645" s="38" t="s">
        <v>109</v>
      </c>
    </row>
    <row r="646" spans="1:3">
      <c r="A646" s="46">
        <v>14326917</v>
      </c>
      <c r="B646" s="46" t="s">
        <v>1363</v>
      </c>
      <c r="C646" s="38" t="s">
        <v>109</v>
      </c>
    </row>
    <row r="647" spans="1:3">
      <c r="A647" s="46">
        <v>14354658</v>
      </c>
      <c r="B647" s="46" t="s">
        <v>1678</v>
      </c>
      <c r="C647" s="38" t="s">
        <v>109</v>
      </c>
    </row>
    <row r="648" spans="1:3">
      <c r="A648" s="46">
        <v>14364504</v>
      </c>
      <c r="B648" s="46" t="s">
        <v>1511</v>
      </c>
      <c r="C648" s="38" t="s">
        <v>109</v>
      </c>
    </row>
    <row r="649" spans="1:3">
      <c r="A649" s="46">
        <v>14368755</v>
      </c>
      <c r="B649" s="46" t="s">
        <v>1429</v>
      </c>
      <c r="C649" s="38" t="s">
        <v>109</v>
      </c>
    </row>
    <row r="650" spans="1:3">
      <c r="A650" s="46">
        <v>14374804</v>
      </c>
      <c r="B650" s="46" t="s">
        <v>1430</v>
      </c>
      <c r="C650" s="38" t="s">
        <v>109</v>
      </c>
    </row>
    <row r="651" spans="1:3">
      <c r="A651" s="46">
        <v>14375844</v>
      </c>
      <c r="B651" s="46" t="s">
        <v>1431</v>
      </c>
      <c r="C651" s="38" t="s">
        <v>109</v>
      </c>
    </row>
    <row r="652" spans="1:3">
      <c r="A652" s="46">
        <v>14378417</v>
      </c>
      <c r="B652" s="46" t="s">
        <v>1357</v>
      </c>
      <c r="C652" s="38" t="s">
        <v>109</v>
      </c>
    </row>
    <row r="653" spans="1:3">
      <c r="A653" s="46">
        <v>14413680</v>
      </c>
      <c r="B653" s="46" t="s">
        <v>1433</v>
      </c>
      <c r="C653" s="38" t="s">
        <v>109</v>
      </c>
    </row>
    <row r="654" spans="1:3">
      <c r="A654" s="46">
        <v>14430158</v>
      </c>
      <c r="B654" s="46" t="s">
        <v>1794</v>
      </c>
      <c r="C654" s="38" t="s">
        <v>109</v>
      </c>
    </row>
    <row r="655" spans="1:3">
      <c r="A655" s="46">
        <v>14434771</v>
      </c>
      <c r="B655" s="46" t="s">
        <v>1679</v>
      </c>
      <c r="C655" s="38" t="s">
        <v>109</v>
      </c>
    </row>
    <row r="656" spans="1:3">
      <c r="A656" s="46">
        <v>14439567</v>
      </c>
      <c r="B656" s="46" t="s">
        <v>1889</v>
      </c>
      <c r="C656" s="38" t="s">
        <v>109</v>
      </c>
    </row>
    <row r="657" spans="1:3">
      <c r="A657" s="46">
        <v>14445310</v>
      </c>
      <c r="B657" s="46" t="s">
        <v>1434</v>
      </c>
      <c r="C657" s="38" t="s">
        <v>109</v>
      </c>
    </row>
    <row r="658" spans="1:3">
      <c r="A658" s="46">
        <v>14460372</v>
      </c>
      <c r="B658" s="46" t="s">
        <v>1505</v>
      </c>
      <c r="C658" s="38" t="s">
        <v>109</v>
      </c>
    </row>
    <row r="659" spans="1:3">
      <c r="A659" s="46">
        <v>14465062</v>
      </c>
      <c r="B659" s="46" t="s">
        <v>1491</v>
      </c>
      <c r="C659" s="38" t="s">
        <v>109</v>
      </c>
    </row>
    <row r="660" spans="1:3">
      <c r="A660" s="46">
        <v>14479006</v>
      </c>
      <c r="B660" s="46" t="s">
        <v>1435</v>
      </c>
      <c r="C660" s="38" t="s">
        <v>109</v>
      </c>
    </row>
    <row r="661" spans="1:3">
      <c r="A661" s="46">
        <v>14483249</v>
      </c>
      <c r="B661" s="46" t="s">
        <v>1542</v>
      </c>
      <c r="C661" s="38" t="s">
        <v>109</v>
      </c>
    </row>
    <row r="662" spans="1:3">
      <c r="A662" s="46">
        <v>14484786</v>
      </c>
      <c r="B662" s="46" t="s">
        <v>1436</v>
      </c>
      <c r="C662" s="38" t="s">
        <v>109</v>
      </c>
    </row>
    <row r="663" spans="1:3">
      <c r="A663" s="46">
        <v>14486970</v>
      </c>
      <c r="B663" s="46" t="s">
        <v>1498</v>
      </c>
      <c r="C663" s="38" t="s">
        <v>109</v>
      </c>
    </row>
    <row r="664" spans="1:3">
      <c r="A664" s="46">
        <v>14513364</v>
      </c>
      <c r="B664" s="46" t="s">
        <v>1437</v>
      </c>
      <c r="C664" s="38" t="s">
        <v>109</v>
      </c>
    </row>
    <row r="665" spans="1:3">
      <c r="A665" s="46">
        <v>14528590</v>
      </c>
      <c r="B665" s="46" t="s">
        <v>1438</v>
      </c>
      <c r="C665" s="38" t="s">
        <v>109</v>
      </c>
    </row>
    <row r="666" spans="1:3">
      <c r="A666" s="46">
        <v>14533869</v>
      </c>
      <c r="B666" s="46" t="s">
        <v>1634</v>
      </c>
      <c r="C666" s="38" t="s">
        <v>109</v>
      </c>
    </row>
    <row r="667" spans="1:3">
      <c r="A667" s="46">
        <v>14534917</v>
      </c>
      <c r="B667" s="46" t="s">
        <v>1439</v>
      </c>
      <c r="C667" s="38" t="s">
        <v>109</v>
      </c>
    </row>
    <row r="668" spans="1:3">
      <c r="A668" s="46">
        <v>14544577</v>
      </c>
      <c r="B668" s="46" t="s">
        <v>1643</v>
      </c>
      <c r="C668" s="38" t="s">
        <v>109</v>
      </c>
    </row>
    <row r="669" spans="1:3">
      <c r="A669" s="46">
        <v>14551614</v>
      </c>
      <c r="B669" s="46" t="s">
        <v>1506</v>
      </c>
      <c r="C669" s="38" t="s">
        <v>109</v>
      </c>
    </row>
    <row r="670" spans="1:3">
      <c r="A670" s="46">
        <v>14557344</v>
      </c>
      <c r="B670" s="46" t="s">
        <v>1494</v>
      </c>
      <c r="C670" s="38" t="s">
        <v>109</v>
      </c>
    </row>
    <row r="671" spans="1:3">
      <c r="A671" s="46">
        <v>14594871</v>
      </c>
      <c r="B671" s="46" t="s">
        <v>1440</v>
      </c>
      <c r="C671" s="38" t="s">
        <v>109</v>
      </c>
    </row>
    <row r="672" spans="1:3">
      <c r="A672" s="46">
        <v>14622679</v>
      </c>
      <c r="B672" s="46" t="s">
        <v>1492</v>
      </c>
      <c r="C672" s="38" t="s">
        <v>109</v>
      </c>
    </row>
    <row r="673" spans="1:3">
      <c r="A673" s="46">
        <v>14629411</v>
      </c>
      <c r="B673" s="46" t="s">
        <v>1503</v>
      </c>
      <c r="C673" s="38" t="s">
        <v>109</v>
      </c>
    </row>
    <row r="674" spans="1:3">
      <c r="A674" s="46">
        <v>14631543</v>
      </c>
      <c r="B674" s="46" t="s">
        <v>1485</v>
      </c>
      <c r="C674" s="38" t="s">
        <v>109</v>
      </c>
    </row>
    <row r="675" spans="1:3">
      <c r="A675" s="46">
        <v>14648271</v>
      </c>
      <c r="B675" s="46" t="s">
        <v>1831</v>
      </c>
      <c r="C675" s="38" t="s">
        <v>109</v>
      </c>
    </row>
    <row r="676" spans="1:3">
      <c r="A676" s="46">
        <v>14662515</v>
      </c>
      <c r="B676" s="46" t="s">
        <v>1509</v>
      </c>
      <c r="C676" s="38" t="s">
        <v>109</v>
      </c>
    </row>
    <row r="677" spans="1:3">
      <c r="A677" s="46">
        <v>14663359</v>
      </c>
      <c r="B677" s="46" t="s">
        <v>1515</v>
      </c>
      <c r="C677" s="38" t="s">
        <v>109</v>
      </c>
    </row>
    <row r="678" spans="1:3">
      <c r="A678" s="46">
        <v>14711526</v>
      </c>
      <c r="B678" s="46" t="s">
        <v>1543</v>
      </c>
      <c r="C678" s="38" t="s">
        <v>109</v>
      </c>
    </row>
    <row r="679" spans="1:3">
      <c r="A679" s="46">
        <v>14714217</v>
      </c>
      <c r="B679" s="46" t="s">
        <v>1508</v>
      </c>
      <c r="C679" s="38" t="s">
        <v>109</v>
      </c>
    </row>
    <row r="680" spans="1:3">
      <c r="A680" s="46">
        <v>14734792</v>
      </c>
      <c r="B680" s="46" t="s">
        <v>1488</v>
      </c>
      <c r="C680" s="38" t="s">
        <v>109</v>
      </c>
    </row>
    <row r="681" spans="1:3">
      <c r="A681" s="46">
        <v>14768845</v>
      </c>
      <c r="B681" s="46" t="s">
        <v>1617</v>
      </c>
      <c r="C681" s="38" t="s">
        <v>109</v>
      </c>
    </row>
    <row r="682" spans="1:3">
      <c r="A682" s="46">
        <v>14794883</v>
      </c>
      <c r="B682" s="46" t="s">
        <v>1544</v>
      </c>
      <c r="C682" s="38" t="s">
        <v>109</v>
      </c>
    </row>
    <row r="683" spans="1:3">
      <c r="A683" s="46">
        <v>14804564</v>
      </c>
      <c r="B683" s="46" t="s">
        <v>1986</v>
      </c>
      <c r="C683" s="38" t="s">
        <v>109</v>
      </c>
    </row>
    <row r="684" spans="1:3">
      <c r="A684" s="46">
        <v>14835286</v>
      </c>
      <c r="B684" s="46" t="s">
        <v>1680</v>
      </c>
      <c r="C684" s="38" t="s">
        <v>109</v>
      </c>
    </row>
    <row r="685" spans="1:3">
      <c r="A685" s="46">
        <v>14844405</v>
      </c>
      <c r="B685" s="46" t="s">
        <v>1545</v>
      </c>
      <c r="C685" s="38" t="s">
        <v>109</v>
      </c>
    </row>
    <row r="686" spans="1:3">
      <c r="A686" s="46">
        <v>14852132</v>
      </c>
      <c r="B686" s="46" t="s">
        <v>1546</v>
      </c>
      <c r="C686" s="38" t="s">
        <v>109</v>
      </c>
    </row>
    <row r="687" spans="1:3">
      <c r="A687" s="46">
        <v>14854243</v>
      </c>
      <c r="B687" s="46" t="s">
        <v>1547</v>
      </c>
      <c r="C687" s="38" t="s">
        <v>109</v>
      </c>
    </row>
    <row r="688" spans="1:3">
      <c r="A688" s="46">
        <v>14899702</v>
      </c>
      <c r="B688" s="46" t="s">
        <v>1548</v>
      </c>
      <c r="C688" s="38" t="s">
        <v>109</v>
      </c>
    </row>
    <row r="689" spans="1:3">
      <c r="A689" s="46">
        <v>14907712</v>
      </c>
      <c r="B689" s="46" t="s">
        <v>1637</v>
      </c>
      <c r="C689" s="38" t="s">
        <v>109</v>
      </c>
    </row>
    <row r="690" spans="1:3">
      <c r="A690" s="46">
        <v>14918753</v>
      </c>
      <c r="B690" s="46" t="s">
        <v>1549</v>
      </c>
      <c r="C690" s="38" t="s">
        <v>109</v>
      </c>
    </row>
    <row r="691" spans="1:3">
      <c r="A691" s="46">
        <v>14936768</v>
      </c>
      <c r="B691" s="46" t="s">
        <v>1681</v>
      </c>
      <c r="C691" s="38" t="s">
        <v>109</v>
      </c>
    </row>
    <row r="692" spans="1:3">
      <c r="A692" s="46">
        <v>14944035</v>
      </c>
      <c r="B692" s="46" t="s">
        <v>2014</v>
      </c>
      <c r="C692" s="38" t="s">
        <v>109</v>
      </c>
    </row>
    <row r="693" spans="1:3">
      <c r="A693" s="46">
        <v>14945129</v>
      </c>
      <c r="B693" s="46" t="s">
        <v>1648</v>
      </c>
      <c r="C693" s="38" t="s">
        <v>109</v>
      </c>
    </row>
    <row r="694" spans="1:3">
      <c r="A694" s="46">
        <v>14965089</v>
      </c>
      <c r="B694" s="46" t="s">
        <v>1550</v>
      </c>
      <c r="C694" s="38" t="s">
        <v>109</v>
      </c>
    </row>
    <row r="695" spans="1:3">
      <c r="A695" s="46">
        <v>14975461</v>
      </c>
      <c r="B695" s="46" t="s">
        <v>1682</v>
      </c>
      <c r="C695" s="38" t="s">
        <v>109</v>
      </c>
    </row>
    <row r="696" spans="1:3">
      <c r="A696" s="46">
        <v>14977299</v>
      </c>
      <c r="B696" s="46" t="s">
        <v>1551</v>
      </c>
      <c r="C696" s="38" t="s">
        <v>109</v>
      </c>
    </row>
    <row r="697" spans="1:3">
      <c r="A697" s="46">
        <v>14986996</v>
      </c>
      <c r="B697" s="46" t="s">
        <v>1552</v>
      </c>
      <c r="C697" s="38" t="s">
        <v>109</v>
      </c>
    </row>
    <row r="698" spans="1:3">
      <c r="A698" s="46">
        <v>14987553</v>
      </c>
      <c r="B698" s="46" t="s">
        <v>1553</v>
      </c>
      <c r="C698" s="38" t="s">
        <v>109</v>
      </c>
    </row>
    <row r="699" spans="1:3">
      <c r="A699" s="46">
        <v>16042130</v>
      </c>
      <c r="B699" s="46" t="s">
        <v>1683</v>
      </c>
      <c r="C699" s="38" t="s">
        <v>109</v>
      </c>
    </row>
    <row r="700" spans="1:3">
      <c r="A700" s="46">
        <v>16042532</v>
      </c>
      <c r="B700" s="46" t="s">
        <v>1554</v>
      </c>
      <c r="C700" s="38" t="s">
        <v>109</v>
      </c>
    </row>
    <row r="701" spans="1:3">
      <c r="A701" s="46">
        <v>16046553</v>
      </c>
      <c r="B701" s="46" t="s">
        <v>1628</v>
      </c>
      <c r="C701" s="38" t="s">
        <v>109</v>
      </c>
    </row>
    <row r="702" spans="1:3">
      <c r="A702" s="46">
        <v>16054972</v>
      </c>
      <c r="B702" s="46" t="s">
        <v>1613</v>
      </c>
      <c r="C702" s="38" t="s">
        <v>109</v>
      </c>
    </row>
    <row r="703" spans="1:3">
      <c r="A703" s="46">
        <v>16061937</v>
      </c>
      <c r="B703" s="46" t="s">
        <v>1898</v>
      </c>
      <c r="C703" s="38" t="s">
        <v>109</v>
      </c>
    </row>
    <row r="704" spans="1:3">
      <c r="A704" s="46">
        <v>16062919</v>
      </c>
      <c r="B704" s="46" t="s">
        <v>1963</v>
      </c>
      <c r="C704" s="38" t="s">
        <v>109</v>
      </c>
    </row>
    <row r="705" spans="1:3">
      <c r="A705" s="46">
        <v>16070184</v>
      </c>
      <c r="B705" s="46" t="s">
        <v>1804</v>
      </c>
      <c r="C705" s="38" t="s">
        <v>109</v>
      </c>
    </row>
    <row r="706" spans="1:3">
      <c r="A706" s="46">
        <v>16074199</v>
      </c>
      <c r="B706" s="46" t="s">
        <v>1611</v>
      </c>
      <c r="C706" s="38" t="s">
        <v>109</v>
      </c>
    </row>
    <row r="707" spans="1:3">
      <c r="A707" s="46">
        <v>16077186</v>
      </c>
      <c r="B707" s="46" t="s">
        <v>1624</v>
      </c>
      <c r="C707" s="38" t="s">
        <v>109</v>
      </c>
    </row>
    <row r="708" spans="1:3">
      <c r="A708" s="46">
        <v>16079713</v>
      </c>
      <c r="B708" s="46" t="s">
        <v>1614</v>
      </c>
      <c r="C708" s="38" t="s">
        <v>109</v>
      </c>
    </row>
    <row r="709" spans="1:3">
      <c r="A709" s="46">
        <v>16083369</v>
      </c>
      <c r="B709" s="46" t="s">
        <v>1618</v>
      </c>
      <c r="C709" s="38" t="s">
        <v>109</v>
      </c>
    </row>
    <row r="710" spans="1:3">
      <c r="A710" s="46">
        <v>16088959</v>
      </c>
      <c r="B710" s="46" t="s">
        <v>1598</v>
      </c>
      <c r="C710" s="38" t="s">
        <v>109</v>
      </c>
    </row>
    <row r="711" spans="1:3">
      <c r="A711" s="46">
        <v>16092889</v>
      </c>
      <c r="B711" s="46" t="s">
        <v>1684</v>
      </c>
      <c r="C711" s="38" t="s">
        <v>109</v>
      </c>
    </row>
    <row r="712" spans="1:3">
      <c r="A712" s="46">
        <v>16102339</v>
      </c>
      <c r="B712" s="46" t="s">
        <v>1610</v>
      </c>
      <c r="C712" s="38" t="s">
        <v>109</v>
      </c>
    </row>
    <row r="713" spans="1:3">
      <c r="A713" s="46">
        <v>16102375</v>
      </c>
      <c r="B713" s="46" t="s">
        <v>1685</v>
      </c>
      <c r="C713" s="38" t="s">
        <v>109</v>
      </c>
    </row>
    <row r="714" spans="1:3">
      <c r="A714" s="46">
        <v>16140460</v>
      </c>
      <c r="B714" s="46" t="s">
        <v>1630</v>
      </c>
      <c r="C714" s="38" t="s">
        <v>109</v>
      </c>
    </row>
    <row r="715" spans="1:3">
      <c r="A715" s="46">
        <v>16150397</v>
      </c>
      <c r="B715" s="46" t="s">
        <v>1629</v>
      </c>
      <c r="C715" s="38" t="s">
        <v>109</v>
      </c>
    </row>
    <row r="716" spans="1:3">
      <c r="A716" s="46">
        <v>16155696</v>
      </c>
      <c r="B716" s="46" t="s">
        <v>1639</v>
      </c>
      <c r="C716" s="38" t="s">
        <v>109</v>
      </c>
    </row>
    <row r="717" spans="1:3">
      <c r="A717" s="46">
        <v>16168763</v>
      </c>
      <c r="B717" s="46" t="s">
        <v>1652</v>
      </c>
      <c r="C717" s="38" t="s">
        <v>109</v>
      </c>
    </row>
    <row r="718" spans="1:3">
      <c r="A718" s="46">
        <v>16183540</v>
      </c>
      <c r="B718" s="46" t="s">
        <v>1640</v>
      </c>
      <c r="C718" s="38" t="s">
        <v>109</v>
      </c>
    </row>
    <row r="719" spans="1:3">
      <c r="A719" s="46">
        <v>16209877</v>
      </c>
      <c r="B719" s="46" t="s">
        <v>1965</v>
      </c>
      <c r="C719" s="38" t="s">
        <v>109</v>
      </c>
    </row>
    <row r="720" spans="1:3">
      <c r="A720" s="46">
        <v>16215796</v>
      </c>
      <c r="B720" s="46" t="s">
        <v>1686</v>
      </c>
      <c r="C720" s="38" t="s">
        <v>109</v>
      </c>
    </row>
    <row r="721" spans="1:3">
      <c r="A721" s="46">
        <v>16223191</v>
      </c>
      <c r="B721" s="46" t="s">
        <v>1687</v>
      </c>
      <c r="C721" s="38" t="s">
        <v>109</v>
      </c>
    </row>
    <row r="722" spans="1:3">
      <c r="A722" s="46">
        <v>16224434</v>
      </c>
      <c r="B722" s="46" t="s">
        <v>1649</v>
      </c>
      <c r="C722" s="38" t="s">
        <v>109</v>
      </c>
    </row>
    <row r="723" spans="1:3">
      <c r="A723" s="46">
        <v>16238821</v>
      </c>
      <c r="B723" s="46" t="s">
        <v>1688</v>
      </c>
      <c r="C723" s="38" t="s">
        <v>109</v>
      </c>
    </row>
    <row r="724" spans="1:3">
      <c r="A724" s="46">
        <v>16241119</v>
      </c>
      <c r="B724" s="46" t="s">
        <v>1646</v>
      </c>
      <c r="C724" s="38" t="s">
        <v>109</v>
      </c>
    </row>
    <row r="725" spans="1:3">
      <c r="A725" s="46">
        <v>16244589</v>
      </c>
      <c r="B725" s="46" t="s">
        <v>1689</v>
      </c>
      <c r="C725" s="38" t="s">
        <v>109</v>
      </c>
    </row>
    <row r="726" spans="1:3">
      <c r="A726" s="46">
        <v>16252071</v>
      </c>
      <c r="B726" s="46" t="s">
        <v>1690</v>
      </c>
      <c r="C726" s="38" t="s">
        <v>109</v>
      </c>
    </row>
    <row r="727" spans="1:3">
      <c r="A727" s="46">
        <v>16296853</v>
      </c>
      <c r="B727" s="46" t="s">
        <v>1691</v>
      </c>
      <c r="C727" s="38" t="s">
        <v>109</v>
      </c>
    </row>
    <row r="728" spans="1:3">
      <c r="A728" s="46">
        <v>16298668</v>
      </c>
      <c r="B728" s="46" t="s">
        <v>1692</v>
      </c>
      <c r="C728" s="38" t="s">
        <v>109</v>
      </c>
    </row>
    <row r="729" spans="1:3">
      <c r="A729" s="46">
        <v>16320221</v>
      </c>
      <c r="B729" s="46" t="s">
        <v>2023</v>
      </c>
      <c r="C729" s="38" t="s">
        <v>109</v>
      </c>
    </row>
    <row r="730" spans="1:3">
      <c r="A730" s="46">
        <v>16339143</v>
      </c>
      <c r="B730" s="46" t="s">
        <v>1693</v>
      </c>
      <c r="C730" s="38" t="s">
        <v>109</v>
      </c>
    </row>
    <row r="731" spans="1:3">
      <c r="A731" s="46">
        <v>16339172</v>
      </c>
      <c r="B731" s="46" t="s">
        <v>1694</v>
      </c>
      <c r="C731" s="38" t="s">
        <v>109</v>
      </c>
    </row>
    <row r="732" spans="1:3">
      <c r="A732" s="46">
        <v>16344836</v>
      </c>
      <c r="B732" s="46" t="s">
        <v>1695</v>
      </c>
      <c r="C732" s="38" t="s">
        <v>109</v>
      </c>
    </row>
    <row r="733" spans="1:3">
      <c r="A733" s="46">
        <v>16349590</v>
      </c>
      <c r="B733" s="46" t="s">
        <v>1696</v>
      </c>
      <c r="C733" s="38" t="s">
        <v>109</v>
      </c>
    </row>
    <row r="734" spans="1:3">
      <c r="A734" s="46">
        <v>16361266</v>
      </c>
      <c r="B734" s="46" t="s">
        <v>1697</v>
      </c>
      <c r="C734" s="38" t="s">
        <v>109</v>
      </c>
    </row>
    <row r="735" spans="1:3">
      <c r="A735" s="46">
        <v>16363744</v>
      </c>
      <c r="B735" s="46" t="s">
        <v>1698</v>
      </c>
      <c r="C735" s="38" t="s">
        <v>109</v>
      </c>
    </row>
    <row r="736" spans="1:3">
      <c r="A736" s="46">
        <v>16378338</v>
      </c>
      <c r="B736" s="46" t="s">
        <v>1699</v>
      </c>
      <c r="C736" s="38" t="s">
        <v>109</v>
      </c>
    </row>
    <row r="737" spans="1:3">
      <c r="A737" s="46">
        <v>16398163</v>
      </c>
      <c r="B737" s="46" t="s">
        <v>1592</v>
      </c>
      <c r="C737" s="38" t="s">
        <v>109</v>
      </c>
    </row>
    <row r="738" spans="1:3">
      <c r="A738" s="46">
        <v>16415571</v>
      </c>
      <c r="B738" s="46" t="s">
        <v>1700</v>
      </c>
      <c r="C738" s="38" t="s">
        <v>109</v>
      </c>
    </row>
    <row r="739" spans="1:3">
      <c r="A739" s="46">
        <v>16420690</v>
      </c>
      <c r="B739" s="46" t="s">
        <v>1701</v>
      </c>
      <c r="C739" s="38" t="s">
        <v>109</v>
      </c>
    </row>
    <row r="740" spans="1:3">
      <c r="A740" s="46">
        <v>16431647</v>
      </c>
      <c r="B740" s="46" t="s">
        <v>1702</v>
      </c>
      <c r="C740" s="38" t="s">
        <v>109</v>
      </c>
    </row>
    <row r="741" spans="1:3">
      <c r="A741" s="46">
        <v>16449720</v>
      </c>
      <c r="B741" s="46" t="s">
        <v>1703</v>
      </c>
      <c r="C741" s="38" t="s">
        <v>109</v>
      </c>
    </row>
    <row r="742" spans="1:3">
      <c r="A742" s="46">
        <v>16455530</v>
      </c>
      <c r="B742" s="46" t="s">
        <v>1704</v>
      </c>
      <c r="C742" s="38" t="s">
        <v>109</v>
      </c>
    </row>
    <row r="743" spans="1:3">
      <c r="A743" s="46">
        <v>16460471</v>
      </c>
      <c r="B743" s="46" t="s">
        <v>1705</v>
      </c>
      <c r="C743" s="38" t="s">
        <v>109</v>
      </c>
    </row>
    <row r="744" spans="1:3">
      <c r="A744" s="46">
        <v>16475082</v>
      </c>
      <c r="B744" s="46" t="s">
        <v>1829</v>
      </c>
      <c r="C744" s="38" t="s">
        <v>109</v>
      </c>
    </row>
    <row r="745" spans="1:3">
      <c r="A745" s="46">
        <v>16482254</v>
      </c>
      <c r="B745" s="46" t="s">
        <v>1706</v>
      </c>
      <c r="C745" s="38" t="s">
        <v>109</v>
      </c>
    </row>
    <row r="746" spans="1:3">
      <c r="A746" s="46">
        <v>16497422</v>
      </c>
      <c r="B746" s="46" t="s">
        <v>1707</v>
      </c>
      <c r="C746" s="38" t="s">
        <v>109</v>
      </c>
    </row>
    <row r="747" spans="1:3">
      <c r="A747" s="46">
        <v>16503424</v>
      </c>
      <c r="B747" s="46" t="s">
        <v>1708</v>
      </c>
      <c r="C747" s="38" t="s">
        <v>109</v>
      </c>
    </row>
    <row r="748" spans="1:3">
      <c r="A748" s="46">
        <v>16506836</v>
      </c>
      <c r="B748" s="46" t="s">
        <v>1709</v>
      </c>
      <c r="C748" s="38" t="s">
        <v>109</v>
      </c>
    </row>
    <row r="749" spans="1:3">
      <c r="A749" s="46">
        <v>16510461</v>
      </c>
      <c r="B749" s="46" t="s">
        <v>1710</v>
      </c>
      <c r="C749" s="38" t="s">
        <v>109</v>
      </c>
    </row>
    <row r="750" spans="1:3">
      <c r="A750" s="46">
        <v>16517679</v>
      </c>
      <c r="B750" s="46" t="s">
        <v>1911</v>
      </c>
      <c r="C750" s="38" t="s">
        <v>109</v>
      </c>
    </row>
    <row r="751" spans="1:3">
      <c r="A751" s="46">
        <v>16543412</v>
      </c>
      <c r="B751" s="46" t="s">
        <v>1711</v>
      </c>
      <c r="C751" s="38" t="s">
        <v>109</v>
      </c>
    </row>
    <row r="752" spans="1:3">
      <c r="A752" s="46">
        <v>16547290</v>
      </c>
      <c r="B752" s="46" t="s">
        <v>1712</v>
      </c>
      <c r="C752" s="38" t="s">
        <v>109</v>
      </c>
    </row>
    <row r="753" spans="1:3">
      <c r="A753" s="46">
        <v>16548444</v>
      </c>
      <c r="B753" s="46" t="s">
        <v>1807</v>
      </c>
      <c r="C753" s="38" t="s">
        <v>109</v>
      </c>
    </row>
    <row r="754" spans="1:3">
      <c r="A754" s="46">
        <v>16566637</v>
      </c>
      <c r="B754" s="46" t="s">
        <v>1802</v>
      </c>
      <c r="C754" s="38" t="s">
        <v>109</v>
      </c>
    </row>
    <row r="755" spans="1:3">
      <c r="A755" s="46">
        <v>16579172</v>
      </c>
      <c r="B755" s="46" t="s">
        <v>1824</v>
      </c>
      <c r="C755" s="38" t="s">
        <v>109</v>
      </c>
    </row>
    <row r="756" spans="1:3">
      <c r="A756" s="46">
        <v>16591894</v>
      </c>
      <c r="B756" s="46" t="s">
        <v>1797</v>
      </c>
      <c r="C756" s="38" t="s">
        <v>109</v>
      </c>
    </row>
    <row r="757" spans="1:3">
      <c r="A757" s="46">
        <v>16606489</v>
      </c>
      <c r="B757" s="46" t="s">
        <v>2036</v>
      </c>
      <c r="C757" s="38" t="s">
        <v>109</v>
      </c>
    </row>
    <row r="758" spans="1:3">
      <c r="A758" s="46">
        <v>16618765</v>
      </c>
      <c r="B758" s="46" t="s">
        <v>1828</v>
      </c>
      <c r="C758" s="38" t="s">
        <v>109</v>
      </c>
    </row>
    <row r="759" spans="1:3">
      <c r="A759" s="46">
        <v>16627113</v>
      </c>
      <c r="B759" s="46" t="s">
        <v>1800</v>
      </c>
      <c r="C759" s="38" t="s">
        <v>109</v>
      </c>
    </row>
    <row r="760" spans="1:3">
      <c r="A760" s="46">
        <v>16644745</v>
      </c>
      <c r="B760" s="46" t="s">
        <v>1813</v>
      </c>
      <c r="C760" s="38" t="s">
        <v>109</v>
      </c>
    </row>
    <row r="761" spans="1:3">
      <c r="A761" s="46">
        <v>16661637</v>
      </c>
      <c r="B761" s="46" t="s">
        <v>1847</v>
      </c>
      <c r="C761" s="38" t="s">
        <v>109</v>
      </c>
    </row>
    <row r="762" spans="1:3">
      <c r="A762" s="46">
        <v>16671899</v>
      </c>
      <c r="B762" s="46" t="s">
        <v>1809</v>
      </c>
      <c r="C762" s="38" t="s">
        <v>109</v>
      </c>
    </row>
    <row r="763" spans="1:3">
      <c r="A763" s="46">
        <v>16673876</v>
      </c>
      <c r="B763" s="46" t="s">
        <v>1812</v>
      </c>
      <c r="C763" s="38" t="s">
        <v>109</v>
      </c>
    </row>
    <row r="764" spans="1:3">
      <c r="A764" s="46">
        <v>16690857</v>
      </c>
      <c r="B764" s="46" t="s">
        <v>1817</v>
      </c>
      <c r="C764" s="38" t="s">
        <v>109</v>
      </c>
    </row>
    <row r="765" spans="1:3">
      <c r="A765" s="46">
        <v>16705292</v>
      </c>
      <c r="B765" s="46" t="s">
        <v>1786</v>
      </c>
      <c r="C765" s="38" t="s">
        <v>109</v>
      </c>
    </row>
    <row r="766" spans="1:3">
      <c r="A766" s="46">
        <v>16725136</v>
      </c>
      <c r="B766" s="46" t="s">
        <v>1814</v>
      </c>
      <c r="C766" s="38" t="s">
        <v>109</v>
      </c>
    </row>
    <row r="767" spans="1:3">
      <c r="A767" s="46">
        <v>16732024</v>
      </c>
      <c r="B767" s="46" t="s">
        <v>1846</v>
      </c>
      <c r="C767" s="38" t="s">
        <v>109</v>
      </c>
    </row>
    <row r="768" spans="1:3">
      <c r="A768" s="46">
        <v>16735235</v>
      </c>
      <c r="B768" s="46" t="s">
        <v>1839</v>
      </c>
      <c r="C768" s="38" t="s">
        <v>109</v>
      </c>
    </row>
    <row r="769" spans="1:3">
      <c r="A769" s="46">
        <v>16737524</v>
      </c>
      <c r="B769" s="46" t="s">
        <v>2027</v>
      </c>
      <c r="C769" s="38" t="s">
        <v>109</v>
      </c>
    </row>
    <row r="770" spans="1:3">
      <c r="A770" s="46">
        <v>16743536</v>
      </c>
      <c r="B770" s="46" t="s">
        <v>1838</v>
      </c>
      <c r="C770" s="38" t="s">
        <v>109</v>
      </c>
    </row>
    <row r="771" spans="1:3">
      <c r="A771" s="46">
        <v>16759655</v>
      </c>
      <c r="B771" s="46" t="s">
        <v>1871</v>
      </c>
      <c r="C771" s="38" t="s">
        <v>109</v>
      </c>
    </row>
    <row r="772" spans="1:3">
      <c r="A772" s="46">
        <v>16761959</v>
      </c>
      <c r="B772" s="46" t="s">
        <v>2060</v>
      </c>
      <c r="C772" s="38" t="s">
        <v>109</v>
      </c>
    </row>
    <row r="773" spans="1:3">
      <c r="A773" s="46">
        <v>16771107</v>
      </c>
      <c r="B773" s="46" t="s">
        <v>1931</v>
      </c>
      <c r="C773" s="38" t="s">
        <v>109</v>
      </c>
    </row>
    <row r="774" spans="1:3">
      <c r="A774" s="46">
        <v>16773980</v>
      </c>
      <c r="B774" s="46" t="s">
        <v>1854</v>
      </c>
      <c r="C774" s="38" t="s">
        <v>109</v>
      </c>
    </row>
    <row r="775" spans="1:3">
      <c r="A775" s="46">
        <v>16788533</v>
      </c>
      <c r="B775" s="46" t="s">
        <v>1913</v>
      </c>
      <c r="C775" s="38" t="s">
        <v>109</v>
      </c>
    </row>
    <row r="776" spans="1:3">
      <c r="A776" s="46">
        <v>16789171</v>
      </c>
      <c r="B776" s="46" t="s">
        <v>1840</v>
      </c>
      <c r="C776" s="38" t="s">
        <v>109</v>
      </c>
    </row>
    <row r="777" spans="1:3">
      <c r="A777" s="46">
        <v>16820219</v>
      </c>
      <c r="B777" s="46" t="s">
        <v>2028</v>
      </c>
      <c r="C777" s="38" t="s">
        <v>109</v>
      </c>
    </row>
    <row r="778" spans="1:3">
      <c r="A778" s="46">
        <v>16820567</v>
      </c>
      <c r="B778" s="46" t="s">
        <v>1866</v>
      </c>
      <c r="C778" s="38" t="s">
        <v>109</v>
      </c>
    </row>
    <row r="779" spans="1:3">
      <c r="A779" s="46">
        <v>16866457</v>
      </c>
      <c r="B779" s="46" t="s">
        <v>1939</v>
      </c>
      <c r="C779" s="38" t="s">
        <v>109</v>
      </c>
    </row>
    <row r="780" spans="1:3">
      <c r="A780" s="46">
        <v>16885609</v>
      </c>
      <c r="B780" s="46" t="s">
        <v>1917</v>
      </c>
      <c r="C780" s="38" t="s">
        <v>109</v>
      </c>
    </row>
    <row r="781" spans="1:3">
      <c r="A781" s="46">
        <v>16894229</v>
      </c>
      <c r="B781" s="46" t="s">
        <v>2047</v>
      </c>
      <c r="C781" s="38" t="s">
        <v>109</v>
      </c>
    </row>
    <row r="782" spans="1:3">
      <c r="A782" s="46">
        <v>16908061</v>
      </c>
      <c r="B782" s="46" t="s">
        <v>2053</v>
      </c>
      <c r="C782" s="38" t="s">
        <v>109</v>
      </c>
    </row>
    <row r="783" spans="1:3">
      <c r="A783" s="46">
        <v>16908150</v>
      </c>
      <c r="B783" s="46" t="s">
        <v>1929</v>
      </c>
      <c r="C783" s="38" t="s">
        <v>109</v>
      </c>
    </row>
    <row r="784" spans="1:3">
      <c r="A784" s="46">
        <v>16911063</v>
      </c>
      <c r="B784" s="46" t="s">
        <v>2001</v>
      </c>
      <c r="C784" s="38" t="s">
        <v>109</v>
      </c>
    </row>
    <row r="785" spans="1:3">
      <c r="A785" s="46">
        <v>16912631</v>
      </c>
      <c r="B785" s="46" t="s">
        <v>1924</v>
      </c>
      <c r="C785" s="38" t="s">
        <v>109</v>
      </c>
    </row>
    <row r="786" spans="1:3">
      <c r="A786" s="46">
        <v>16923244</v>
      </c>
      <c r="B786" s="46" t="s">
        <v>2000</v>
      </c>
      <c r="C786" s="38" t="s">
        <v>109</v>
      </c>
    </row>
    <row r="787" spans="1:3">
      <c r="A787" s="46">
        <v>16929212</v>
      </c>
      <c r="B787" s="46" t="s">
        <v>1933</v>
      </c>
      <c r="C787" s="38" t="s">
        <v>109</v>
      </c>
    </row>
    <row r="788" spans="1:3">
      <c r="A788" s="46">
        <v>16934756</v>
      </c>
      <c r="B788" s="46" t="s">
        <v>1958</v>
      </c>
      <c r="C788" s="38" t="s">
        <v>109</v>
      </c>
    </row>
    <row r="789" spans="1:3">
      <c r="A789" s="46">
        <v>16939914</v>
      </c>
      <c r="B789" s="46" t="s">
        <v>1985</v>
      </c>
      <c r="C789" s="38" t="s">
        <v>109</v>
      </c>
    </row>
    <row r="790" spans="1:3">
      <c r="A790" s="46">
        <v>16985564</v>
      </c>
      <c r="B790" s="46" t="s">
        <v>1952</v>
      </c>
      <c r="C790" s="38" t="s">
        <v>109</v>
      </c>
    </row>
    <row r="791" spans="1:3">
      <c r="A791" s="46">
        <v>16987451</v>
      </c>
      <c r="B791" s="46" t="s">
        <v>1961</v>
      </c>
      <c r="C791" s="38" t="s">
        <v>109</v>
      </c>
    </row>
    <row r="792" spans="1:3">
      <c r="A792" s="46">
        <v>17000429</v>
      </c>
      <c r="B792" s="46" t="s">
        <v>2019</v>
      </c>
      <c r="C792" s="38" t="s">
        <v>109</v>
      </c>
    </row>
    <row r="793" spans="1:3">
      <c r="A793" s="46">
        <v>17002121</v>
      </c>
      <c r="B793" s="46" t="s">
        <v>2045</v>
      </c>
      <c r="C793" s="38" t="s">
        <v>109</v>
      </c>
    </row>
    <row r="794" spans="1:3">
      <c r="A794" s="46">
        <v>17002279</v>
      </c>
      <c r="B794" s="46" t="s">
        <v>2011</v>
      </c>
      <c r="C794" s="38" t="s">
        <v>109</v>
      </c>
    </row>
    <row r="795" spans="1:3">
      <c r="A795" s="46">
        <v>17007360</v>
      </c>
      <c r="B795" s="46" t="s">
        <v>2021</v>
      </c>
      <c r="C795" s="38" t="s">
        <v>109</v>
      </c>
    </row>
    <row r="796" spans="1:3">
      <c r="A796" s="46">
        <v>17014638</v>
      </c>
      <c r="B796" s="46" t="s">
        <v>2016</v>
      </c>
      <c r="C796" s="38" t="s">
        <v>109</v>
      </c>
    </row>
    <row r="797" spans="1:3">
      <c r="A797" s="46">
        <v>17042119</v>
      </c>
      <c r="B797" s="46" t="s">
        <v>2024</v>
      </c>
      <c r="C797" s="38" t="s">
        <v>109</v>
      </c>
    </row>
    <row r="798" spans="1:3">
      <c r="A798" s="46">
        <v>17046555</v>
      </c>
      <c r="B798" s="46" t="s">
        <v>2066</v>
      </c>
      <c r="C798" s="38" t="s">
        <v>109</v>
      </c>
    </row>
    <row r="799" spans="1:3">
      <c r="A799" s="46">
        <v>17055956</v>
      </c>
      <c r="B799" s="46" t="s">
        <v>2062</v>
      </c>
      <c r="C799" s="38" t="s">
        <v>109</v>
      </c>
    </row>
    <row r="800" spans="1:3">
      <c r="A800" s="46">
        <v>17061903</v>
      </c>
      <c r="B800" s="46" t="s">
        <v>2046</v>
      </c>
      <c r="C800" s="38" t="s">
        <v>109</v>
      </c>
    </row>
    <row r="801" spans="1:3">
      <c r="A801" s="46">
        <v>17064777</v>
      </c>
      <c r="B801" s="46" t="s">
        <v>2037</v>
      </c>
      <c r="C801" s="38" t="s">
        <v>109</v>
      </c>
    </row>
    <row r="802" spans="1:3">
      <c r="A802" s="46">
        <v>17079589</v>
      </c>
      <c r="B802" s="46" t="s">
        <v>2069</v>
      </c>
      <c r="C802" s="38" t="s">
        <v>109</v>
      </c>
    </row>
    <row r="803" spans="1:3">
      <c r="A803" s="46">
        <v>17085236</v>
      </c>
      <c r="B803" s="46" t="s">
        <v>2049</v>
      </c>
      <c r="C803" s="38" t="s">
        <v>109</v>
      </c>
    </row>
    <row r="804" spans="1:3">
      <c r="A804" s="46">
        <v>17086508</v>
      </c>
      <c r="B804" s="46" t="s">
        <v>2057</v>
      </c>
      <c r="C804" s="38" t="s">
        <v>109</v>
      </c>
    </row>
    <row r="805" spans="1:3">
      <c r="A805" s="46">
        <v>17099675</v>
      </c>
      <c r="B805" s="46" t="s">
        <v>2064</v>
      </c>
      <c r="C805" s="38" t="s">
        <v>109</v>
      </c>
    </row>
    <row r="806" spans="1:3">
      <c r="A806" s="46">
        <v>17100556</v>
      </c>
      <c r="B806" s="46" t="s">
        <v>2056</v>
      </c>
      <c r="C806" s="38" t="s">
        <v>109</v>
      </c>
    </row>
    <row r="807" spans="1:3">
      <c r="A807" s="46">
        <v>17101099</v>
      </c>
      <c r="B807" s="46" t="s">
        <v>2059</v>
      </c>
      <c r="C807" s="38" t="s">
        <v>109</v>
      </c>
    </row>
    <row r="808" spans="1:3">
      <c r="A808" s="46">
        <v>90003152</v>
      </c>
      <c r="B808" s="46" t="s">
        <v>1377</v>
      </c>
      <c r="C808" s="38" t="s">
        <v>109</v>
      </c>
    </row>
    <row r="809" spans="1:3">
      <c r="A809" s="46">
        <v>90003500</v>
      </c>
      <c r="B809" s="46" t="s">
        <v>336</v>
      </c>
      <c r="C809" s="38" t="s">
        <v>109</v>
      </c>
    </row>
    <row r="810" spans="1:3">
      <c r="A810" s="46">
        <v>90008421</v>
      </c>
      <c r="B810" s="46" t="s">
        <v>331</v>
      </c>
      <c r="C810" s="38" t="s">
        <v>109</v>
      </c>
    </row>
    <row r="811" spans="1:3">
      <c r="A811" s="46">
        <v>90010657</v>
      </c>
      <c r="B811" s="46" t="s">
        <v>783</v>
      </c>
      <c r="C811" s="38" t="s">
        <v>109</v>
      </c>
    </row>
    <row r="812" spans="1:3">
      <c r="A812" s="46">
        <v>10002715</v>
      </c>
      <c r="B812" s="46" t="s">
        <v>784</v>
      </c>
      <c r="C812" s="39" t="s">
        <v>112</v>
      </c>
    </row>
    <row r="813" spans="1:3">
      <c r="A813" s="46">
        <v>10006771</v>
      </c>
      <c r="B813" s="46" t="s">
        <v>785</v>
      </c>
      <c r="C813" s="39" t="s">
        <v>112</v>
      </c>
    </row>
    <row r="814" spans="1:3">
      <c r="A814" s="46">
        <v>10007115</v>
      </c>
      <c r="B814" s="46" t="s">
        <v>786</v>
      </c>
      <c r="C814" s="39" t="s">
        <v>112</v>
      </c>
    </row>
    <row r="815" spans="1:3">
      <c r="A815" s="46">
        <v>10014575</v>
      </c>
      <c r="B815" s="46" t="s">
        <v>787</v>
      </c>
      <c r="C815" s="39" t="s">
        <v>112</v>
      </c>
    </row>
    <row r="816" spans="1:3">
      <c r="A816" s="46">
        <v>10015215</v>
      </c>
      <c r="B816" s="46" t="s">
        <v>788</v>
      </c>
      <c r="C816" s="39" t="s">
        <v>112</v>
      </c>
    </row>
    <row r="817" spans="1:3">
      <c r="A817" s="46">
        <v>10018449</v>
      </c>
      <c r="B817" s="46" t="s">
        <v>789</v>
      </c>
      <c r="C817" s="39" t="s">
        <v>112</v>
      </c>
    </row>
    <row r="818" spans="1:3">
      <c r="A818" s="46">
        <v>10019271</v>
      </c>
      <c r="B818" s="46" t="s">
        <v>790</v>
      </c>
      <c r="C818" s="39" t="s">
        <v>112</v>
      </c>
    </row>
    <row r="819" spans="1:3">
      <c r="A819" s="46">
        <v>10025165</v>
      </c>
      <c r="B819" s="46" t="s">
        <v>791</v>
      </c>
      <c r="C819" s="39" t="s">
        <v>112</v>
      </c>
    </row>
    <row r="820" spans="1:3">
      <c r="A820" s="46">
        <v>10030367</v>
      </c>
      <c r="B820" s="46" t="s">
        <v>792</v>
      </c>
      <c r="C820" s="39" t="s">
        <v>112</v>
      </c>
    </row>
    <row r="821" spans="1:3">
      <c r="A821" s="46">
        <v>10038096</v>
      </c>
      <c r="B821" s="46" t="s">
        <v>793</v>
      </c>
      <c r="C821" s="39" t="s">
        <v>112</v>
      </c>
    </row>
    <row r="822" spans="1:3">
      <c r="A822" s="46">
        <v>10039641</v>
      </c>
      <c r="B822" s="46" t="s">
        <v>794</v>
      </c>
      <c r="C822" s="39" t="s">
        <v>112</v>
      </c>
    </row>
    <row r="823" spans="1:3">
      <c r="A823" s="46">
        <v>10050708</v>
      </c>
      <c r="B823" s="46" t="s">
        <v>795</v>
      </c>
      <c r="C823" s="39" t="s">
        <v>112</v>
      </c>
    </row>
    <row r="824" spans="1:3">
      <c r="A824" s="46">
        <v>10055657</v>
      </c>
      <c r="B824" s="46" t="s">
        <v>796</v>
      </c>
      <c r="C824" s="39" t="s">
        <v>112</v>
      </c>
    </row>
    <row r="825" spans="1:3">
      <c r="A825" s="46">
        <v>10055829</v>
      </c>
      <c r="B825" s="46" t="s">
        <v>797</v>
      </c>
      <c r="C825" s="39" t="s">
        <v>112</v>
      </c>
    </row>
    <row r="826" spans="1:3">
      <c r="A826" s="46">
        <v>10057449</v>
      </c>
      <c r="B826" s="46" t="s">
        <v>798</v>
      </c>
      <c r="C826" s="39" t="s">
        <v>112</v>
      </c>
    </row>
    <row r="827" spans="1:3">
      <c r="A827" s="46">
        <v>10064610</v>
      </c>
      <c r="B827" s="46" t="s">
        <v>799</v>
      </c>
      <c r="C827" s="39" t="s">
        <v>112</v>
      </c>
    </row>
    <row r="828" spans="1:3">
      <c r="A828" s="46">
        <v>10070378</v>
      </c>
      <c r="B828" s="46" t="s">
        <v>800</v>
      </c>
      <c r="C828" s="39" t="s">
        <v>112</v>
      </c>
    </row>
    <row r="829" spans="1:3">
      <c r="A829" s="46">
        <v>10070390</v>
      </c>
      <c r="B829" s="46" t="s">
        <v>801</v>
      </c>
      <c r="C829" s="39" t="s">
        <v>112</v>
      </c>
    </row>
    <row r="830" spans="1:3">
      <c r="A830" s="46">
        <v>10074146</v>
      </c>
      <c r="B830" s="46" t="s">
        <v>802</v>
      </c>
      <c r="C830" s="39" t="s">
        <v>112</v>
      </c>
    </row>
    <row r="831" spans="1:3">
      <c r="A831" s="46">
        <v>10075542</v>
      </c>
      <c r="B831" s="46" t="s">
        <v>1596</v>
      </c>
      <c r="C831" s="39" t="s">
        <v>112</v>
      </c>
    </row>
    <row r="832" spans="1:3">
      <c r="A832" s="46">
        <v>10077021</v>
      </c>
      <c r="B832" s="46" t="s">
        <v>803</v>
      </c>
      <c r="C832" s="39" t="s">
        <v>112</v>
      </c>
    </row>
    <row r="833" spans="1:3">
      <c r="A833" s="46">
        <v>10079037</v>
      </c>
      <c r="B833" s="46" t="s">
        <v>804</v>
      </c>
      <c r="C833" s="39" t="s">
        <v>112</v>
      </c>
    </row>
    <row r="834" spans="1:3">
      <c r="A834" s="46">
        <v>10079936</v>
      </c>
      <c r="B834" s="46" t="s">
        <v>1789</v>
      </c>
      <c r="C834" s="39" t="s">
        <v>112</v>
      </c>
    </row>
    <row r="835" spans="1:3">
      <c r="A835" s="46">
        <v>10080827</v>
      </c>
      <c r="B835" s="46" t="s">
        <v>805</v>
      </c>
      <c r="C835" s="39" t="s">
        <v>112</v>
      </c>
    </row>
    <row r="836" spans="1:3">
      <c r="A836" s="46">
        <v>10083553</v>
      </c>
      <c r="B836" s="46" t="s">
        <v>806</v>
      </c>
      <c r="C836" s="39" t="s">
        <v>112</v>
      </c>
    </row>
    <row r="837" spans="1:3">
      <c r="A837" s="46">
        <v>10084110</v>
      </c>
      <c r="B837" s="46" t="s">
        <v>807</v>
      </c>
      <c r="C837" s="39" t="s">
        <v>112</v>
      </c>
    </row>
    <row r="838" spans="1:3">
      <c r="A838" s="46">
        <v>10086209</v>
      </c>
      <c r="B838" s="46" t="s">
        <v>808</v>
      </c>
      <c r="C838" s="39" t="s">
        <v>112</v>
      </c>
    </row>
    <row r="839" spans="1:3">
      <c r="A839" s="46">
        <v>10086971</v>
      </c>
      <c r="B839" s="46" t="s">
        <v>809</v>
      </c>
      <c r="C839" s="39" t="s">
        <v>112</v>
      </c>
    </row>
    <row r="840" spans="1:3">
      <c r="A840" s="46">
        <v>10087195</v>
      </c>
      <c r="B840" s="46" t="s">
        <v>810</v>
      </c>
      <c r="C840" s="39" t="s">
        <v>112</v>
      </c>
    </row>
    <row r="841" spans="1:3">
      <c r="A841" s="46">
        <v>10087580</v>
      </c>
      <c r="B841" s="46" t="s">
        <v>811</v>
      </c>
      <c r="C841" s="39" t="s">
        <v>112</v>
      </c>
    </row>
    <row r="842" spans="1:3">
      <c r="A842" s="46">
        <v>10095585</v>
      </c>
      <c r="B842" s="46" t="s">
        <v>812</v>
      </c>
      <c r="C842" s="39" t="s">
        <v>112</v>
      </c>
    </row>
    <row r="843" spans="1:3">
      <c r="A843" s="46">
        <v>10106047</v>
      </c>
      <c r="B843" s="46" t="s">
        <v>813</v>
      </c>
      <c r="C843" s="39" t="s">
        <v>112</v>
      </c>
    </row>
    <row r="844" spans="1:3">
      <c r="A844" s="46">
        <v>10108419</v>
      </c>
      <c r="B844" s="46" t="s">
        <v>814</v>
      </c>
      <c r="C844" s="39" t="s">
        <v>112</v>
      </c>
    </row>
    <row r="845" spans="1:3">
      <c r="A845" s="46">
        <v>10114696</v>
      </c>
      <c r="B845" s="46" t="s">
        <v>815</v>
      </c>
      <c r="C845" s="39" t="s">
        <v>112</v>
      </c>
    </row>
    <row r="846" spans="1:3">
      <c r="A846" s="46">
        <v>10116732</v>
      </c>
      <c r="B846" s="46" t="s">
        <v>816</v>
      </c>
      <c r="C846" s="39" t="s">
        <v>112</v>
      </c>
    </row>
    <row r="847" spans="1:3">
      <c r="A847" s="46">
        <v>10123726</v>
      </c>
      <c r="B847" s="46" t="s">
        <v>817</v>
      </c>
      <c r="C847" s="39" t="s">
        <v>112</v>
      </c>
    </row>
    <row r="848" spans="1:3">
      <c r="A848" s="46">
        <v>10152113</v>
      </c>
      <c r="B848" s="46" t="s">
        <v>818</v>
      </c>
      <c r="C848" s="39" t="s">
        <v>112</v>
      </c>
    </row>
    <row r="849" spans="1:3">
      <c r="A849" s="46">
        <v>10157300</v>
      </c>
      <c r="B849" s="46" t="s">
        <v>819</v>
      </c>
      <c r="C849" s="39" t="s">
        <v>112</v>
      </c>
    </row>
    <row r="850" spans="1:3">
      <c r="A850" s="46">
        <v>10169214</v>
      </c>
      <c r="B850" s="46" t="s">
        <v>820</v>
      </c>
      <c r="C850" s="39" t="s">
        <v>112</v>
      </c>
    </row>
    <row r="851" spans="1:3">
      <c r="A851" s="46">
        <v>10174818</v>
      </c>
      <c r="B851" s="46" t="s">
        <v>821</v>
      </c>
      <c r="C851" s="39" t="s">
        <v>112</v>
      </c>
    </row>
    <row r="852" spans="1:3">
      <c r="A852" s="46">
        <v>10183473</v>
      </c>
      <c r="B852" s="46" t="s">
        <v>822</v>
      </c>
      <c r="C852" s="39" t="s">
        <v>112</v>
      </c>
    </row>
    <row r="853" spans="1:3">
      <c r="A853" s="46">
        <v>10183668</v>
      </c>
      <c r="B853" s="46" t="s">
        <v>1441</v>
      </c>
      <c r="C853" s="39" t="s">
        <v>112</v>
      </c>
    </row>
    <row r="854" spans="1:3">
      <c r="A854" s="46">
        <v>10185319</v>
      </c>
      <c r="B854" s="46" t="s">
        <v>823</v>
      </c>
      <c r="C854" s="39" t="s">
        <v>112</v>
      </c>
    </row>
    <row r="855" spans="1:3">
      <c r="A855" s="46">
        <v>10187519</v>
      </c>
      <c r="B855" s="46" t="s">
        <v>824</v>
      </c>
      <c r="C855" s="39" t="s">
        <v>112</v>
      </c>
    </row>
    <row r="856" spans="1:3">
      <c r="A856" s="46">
        <v>10201297</v>
      </c>
      <c r="B856" s="46" t="s">
        <v>825</v>
      </c>
      <c r="C856" s="39" t="s">
        <v>112</v>
      </c>
    </row>
    <row r="857" spans="1:3">
      <c r="A857" s="46">
        <v>10205602</v>
      </c>
      <c r="B857" s="46" t="s">
        <v>826</v>
      </c>
      <c r="C857" s="39" t="s">
        <v>112</v>
      </c>
    </row>
    <row r="858" spans="1:3">
      <c r="A858" s="46">
        <v>10205756</v>
      </c>
      <c r="B858" s="46" t="s">
        <v>827</v>
      </c>
      <c r="C858" s="39" t="s">
        <v>112</v>
      </c>
    </row>
    <row r="859" spans="1:3">
      <c r="A859" s="46">
        <v>10210543</v>
      </c>
      <c r="B859" s="46" t="s">
        <v>828</v>
      </c>
      <c r="C859" s="39" t="s">
        <v>112</v>
      </c>
    </row>
    <row r="860" spans="1:3">
      <c r="A860" s="46">
        <v>10220091</v>
      </c>
      <c r="B860" s="46" t="s">
        <v>829</v>
      </c>
      <c r="C860" s="39" t="s">
        <v>112</v>
      </c>
    </row>
    <row r="861" spans="1:3">
      <c r="A861" s="46">
        <v>10220852</v>
      </c>
      <c r="B861" s="46" t="s">
        <v>830</v>
      </c>
      <c r="C861" s="39" t="s">
        <v>112</v>
      </c>
    </row>
    <row r="862" spans="1:3">
      <c r="A862" s="46">
        <v>10224157</v>
      </c>
      <c r="B862" s="46" t="s">
        <v>831</v>
      </c>
      <c r="C862" s="39" t="s">
        <v>112</v>
      </c>
    </row>
    <row r="863" spans="1:3">
      <c r="A863" s="46">
        <v>10224963</v>
      </c>
      <c r="B863" s="46" t="s">
        <v>832</v>
      </c>
      <c r="C863" s="39" t="s">
        <v>112</v>
      </c>
    </row>
    <row r="864" spans="1:3">
      <c r="A864" s="46">
        <v>10226001</v>
      </c>
      <c r="B864" s="46" t="s">
        <v>833</v>
      </c>
      <c r="C864" s="39" t="s">
        <v>112</v>
      </c>
    </row>
    <row r="865" spans="1:3">
      <c r="A865" s="46">
        <v>10229531</v>
      </c>
      <c r="B865" s="46" t="s">
        <v>834</v>
      </c>
      <c r="C865" s="39" t="s">
        <v>112</v>
      </c>
    </row>
    <row r="866" spans="1:3">
      <c r="A866" s="46">
        <v>10231568</v>
      </c>
      <c r="B866" s="46" t="s">
        <v>835</v>
      </c>
      <c r="C866" s="39" t="s">
        <v>112</v>
      </c>
    </row>
    <row r="867" spans="1:3">
      <c r="A867" s="46">
        <v>10239570</v>
      </c>
      <c r="B867" s="46" t="s">
        <v>1790</v>
      </c>
      <c r="C867" s="39" t="s">
        <v>112</v>
      </c>
    </row>
    <row r="868" spans="1:3">
      <c r="A868" s="46">
        <v>10243761</v>
      </c>
      <c r="B868" s="46" t="s">
        <v>836</v>
      </c>
      <c r="C868" s="39" t="s">
        <v>112</v>
      </c>
    </row>
    <row r="869" spans="1:3">
      <c r="A869" s="46">
        <v>10243809</v>
      </c>
      <c r="B869" s="46" t="s">
        <v>837</v>
      </c>
      <c r="C869" s="39" t="s">
        <v>112</v>
      </c>
    </row>
    <row r="870" spans="1:3">
      <c r="A870" s="46">
        <v>10244743</v>
      </c>
      <c r="B870" s="46" t="s">
        <v>838</v>
      </c>
      <c r="C870" s="39" t="s">
        <v>112</v>
      </c>
    </row>
    <row r="871" spans="1:3">
      <c r="A871" s="46">
        <v>10247701</v>
      </c>
      <c r="B871" s="46" t="s">
        <v>839</v>
      </c>
      <c r="C871" s="39" t="s">
        <v>112</v>
      </c>
    </row>
    <row r="872" spans="1:3">
      <c r="A872" s="46">
        <v>10249189</v>
      </c>
      <c r="B872" s="46" t="s">
        <v>840</v>
      </c>
      <c r="C872" s="39" t="s">
        <v>112</v>
      </c>
    </row>
    <row r="873" spans="1:3">
      <c r="A873" s="46">
        <v>10249841</v>
      </c>
      <c r="B873" s="46" t="s">
        <v>841</v>
      </c>
      <c r="C873" s="39" t="s">
        <v>112</v>
      </c>
    </row>
    <row r="874" spans="1:3">
      <c r="A874" s="46">
        <v>10255623</v>
      </c>
      <c r="B874" s="46" t="s">
        <v>842</v>
      </c>
      <c r="C874" s="39" t="s">
        <v>112</v>
      </c>
    </row>
    <row r="875" spans="1:3">
      <c r="A875" s="46">
        <v>10258739</v>
      </c>
      <c r="B875" s="46" t="s">
        <v>843</v>
      </c>
      <c r="C875" s="39" t="s">
        <v>112</v>
      </c>
    </row>
    <row r="876" spans="1:3">
      <c r="A876" s="46">
        <v>10267557</v>
      </c>
      <c r="B876" s="46" t="s">
        <v>844</v>
      </c>
      <c r="C876" s="39" t="s">
        <v>112</v>
      </c>
    </row>
    <row r="877" spans="1:3">
      <c r="A877" s="46">
        <v>10275258</v>
      </c>
      <c r="B877" s="46" t="s">
        <v>845</v>
      </c>
      <c r="C877" s="39" t="s">
        <v>112</v>
      </c>
    </row>
    <row r="878" spans="1:3">
      <c r="A878" s="46">
        <v>10275778</v>
      </c>
      <c r="B878" s="46" t="s">
        <v>846</v>
      </c>
      <c r="C878" s="39" t="s">
        <v>112</v>
      </c>
    </row>
    <row r="879" spans="1:3">
      <c r="A879" s="46">
        <v>10281632</v>
      </c>
      <c r="B879" s="46" t="s">
        <v>847</v>
      </c>
      <c r="C879" s="39" t="s">
        <v>112</v>
      </c>
    </row>
    <row r="880" spans="1:3">
      <c r="A880" s="46">
        <v>10282413</v>
      </c>
      <c r="B880" s="46" t="s">
        <v>848</v>
      </c>
      <c r="C880" s="39" t="s">
        <v>112</v>
      </c>
    </row>
    <row r="881" spans="1:3">
      <c r="A881" s="46">
        <v>10282703</v>
      </c>
      <c r="B881" s="46" t="s">
        <v>849</v>
      </c>
      <c r="C881" s="39" t="s">
        <v>112</v>
      </c>
    </row>
    <row r="882" spans="1:3">
      <c r="A882" s="46">
        <v>10287787</v>
      </c>
      <c r="B882" s="46" t="s">
        <v>850</v>
      </c>
      <c r="C882" s="39" t="s">
        <v>112</v>
      </c>
    </row>
    <row r="883" spans="1:3">
      <c r="A883" s="46">
        <v>10290246</v>
      </c>
      <c r="B883" s="46" t="s">
        <v>851</v>
      </c>
      <c r="C883" s="39" t="s">
        <v>112</v>
      </c>
    </row>
    <row r="884" spans="1:3">
      <c r="A884" s="46">
        <v>10295278</v>
      </c>
      <c r="B884" s="46" t="s">
        <v>852</v>
      </c>
      <c r="C884" s="39" t="s">
        <v>112</v>
      </c>
    </row>
    <row r="885" spans="1:3">
      <c r="A885" s="46">
        <v>10296941</v>
      </c>
      <c r="B885" s="46" t="s">
        <v>853</v>
      </c>
      <c r="C885" s="39" t="s">
        <v>112</v>
      </c>
    </row>
    <row r="886" spans="1:3">
      <c r="A886" s="46">
        <v>10301369</v>
      </c>
      <c r="B886" s="46" t="s">
        <v>854</v>
      </c>
      <c r="C886" s="39" t="s">
        <v>112</v>
      </c>
    </row>
    <row r="887" spans="1:3">
      <c r="A887" s="46">
        <v>10303948</v>
      </c>
      <c r="B887" s="46" t="s">
        <v>1877</v>
      </c>
      <c r="C887" s="39" t="s">
        <v>112</v>
      </c>
    </row>
    <row r="888" spans="1:3">
      <c r="A888" s="46">
        <v>10311959</v>
      </c>
      <c r="B888" s="46" t="s">
        <v>855</v>
      </c>
      <c r="C888" s="39" t="s">
        <v>112</v>
      </c>
    </row>
    <row r="889" spans="1:3">
      <c r="A889" s="46">
        <v>10320639</v>
      </c>
      <c r="B889" s="46" t="s">
        <v>856</v>
      </c>
      <c r="C889" s="39" t="s">
        <v>112</v>
      </c>
    </row>
    <row r="890" spans="1:3">
      <c r="A890" s="46">
        <v>10321063</v>
      </c>
      <c r="B890" s="46" t="s">
        <v>857</v>
      </c>
      <c r="C890" s="39" t="s">
        <v>112</v>
      </c>
    </row>
    <row r="891" spans="1:3">
      <c r="A891" s="46">
        <v>10327966</v>
      </c>
      <c r="B891" s="46" t="s">
        <v>858</v>
      </c>
      <c r="C891" s="39" t="s">
        <v>112</v>
      </c>
    </row>
    <row r="892" spans="1:3">
      <c r="A892" s="46">
        <v>10329155</v>
      </c>
      <c r="B892" s="46" t="s">
        <v>859</v>
      </c>
      <c r="C892" s="39" t="s">
        <v>112</v>
      </c>
    </row>
    <row r="893" spans="1:3">
      <c r="A893" s="46">
        <v>10339124</v>
      </c>
      <c r="B893" s="46" t="s">
        <v>860</v>
      </c>
      <c r="C893" s="39" t="s">
        <v>112</v>
      </c>
    </row>
    <row r="894" spans="1:3">
      <c r="A894" s="46">
        <v>10339981</v>
      </c>
      <c r="B894" s="46" t="s">
        <v>861</v>
      </c>
      <c r="C894" s="39" t="s">
        <v>112</v>
      </c>
    </row>
    <row r="895" spans="1:3">
      <c r="A895" s="46">
        <v>10341340</v>
      </c>
      <c r="B895" s="46" t="s">
        <v>1232</v>
      </c>
      <c r="C895" s="39" t="s">
        <v>112</v>
      </c>
    </row>
    <row r="896" spans="1:3">
      <c r="A896" s="46">
        <v>10344203</v>
      </c>
      <c r="B896" s="46" t="s">
        <v>862</v>
      </c>
      <c r="C896" s="39" t="s">
        <v>112</v>
      </c>
    </row>
    <row r="897" spans="1:3">
      <c r="A897" s="46">
        <v>10353490</v>
      </c>
      <c r="B897" s="46" t="s">
        <v>863</v>
      </c>
      <c r="C897" s="39" t="s">
        <v>112</v>
      </c>
    </row>
    <row r="898" spans="1:3">
      <c r="A898" s="46">
        <v>10355715</v>
      </c>
      <c r="B898" s="46" t="s">
        <v>1318</v>
      </c>
      <c r="C898" s="39" t="s">
        <v>112</v>
      </c>
    </row>
    <row r="899" spans="1:3">
      <c r="A899" s="46">
        <v>10355997</v>
      </c>
      <c r="B899" s="46" t="s">
        <v>864</v>
      </c>
      <c r="C899" s="39" t="s">
        <v>112</v>
      </c>
    </row>
    <row r="900" spans="1:3">
      <c r="A900" s="46">
        <v>10359765</v>
      </c>
      <c r="B900" s="46" t="s">
        <v>865</v>
      </c>
      <c r="C900" s="39" t="s">
        <v>112</v>
      </c>
    </row>
    <row r="901" spans="1:3">
      <c r="A901" s="46">
        <v>10361130</v>
      </c>
      <c r="B901" s="46" t="s">
        <v>866</v>
      </c>
      <c r="C901" s="39" t="s">
        <v>112</v>
      </c>
    </row>
    <row r="902" spans="1:3">
      <c r="A902" s="46">
        <v>10367316</v>
      </c>
      <c r="B902" s="46" t="s">
        <v>867</v>
      </c>
      <c r="C902" s="39" t="s">
        <v>112</v>
      </c>
    </row>
    <row r="903" spans="1:3">
      <c r="A903" s="46">
        <v>10369226</v>
      </c>
      <c r="B903" s="46" t="s">
        <v>868</v>
      </c>
      <c r="C903" s="39" t="s">
        <v>112</v>
      </c>
    </row>
    <row r="904" spans="1:3">
      <c r="A904" s="46">
        <v>10382735</v>
      </c>
      <c r="B904" s="46" t="s">
        <v>869</v>
      </c>
      <c r="C904" s="39" t="s">
        <v>112</v>
      </c>
    </row>
    <row r="905" spans="1:3">
      <c r="A905" s="46">
        <v>10382741</v>
      </c>
      <c r="B905" s="46" t="s">
        <v>870</v>
      </c>
      <c r="C905" s="39" t="s">
        <v>112</v>
      </c>
    </row>
    <row r="906" spans="1:3">
      <c r="A906" s="46">
        <v>10390448</v>
      </c>
      <c r="B906" s="46" t="s">
        <v>1233</v>
      </c>
      <c r="C906" s="39" t="s">
        <v>112</v>
      </c>
    </row>
    <row r="907" spans="1:3">
      <c r="A907" s="46">
        <v>10394974</v>
      </c>
      <c r="B907" s="46" t="s">
        <v>871</v>
      </c>
      <c r="C907" s="39" t="s">
        <v>112</v>
      </c>
    </row>
    <row r="908" spans="1:3">
      <c r="A908" s="46">
        <v>10404454</v>
      </c>
      <c r="B908" s="46" t="s">
        <v>872</v>
      </c>
      <c r="C908" s="39" t="s">
        <v>112</v>
      </c>
    </row>
    <row r="909" spans="1:3">
      <c r="A909" s="46">
        <v>10408009</v>
      </c>
      <c r="B909" s="46" t="s">
        <v>873</v>
      </c>
      <c r="C909" s="39" t="s">
        <v>112</v>
      </c>
    </row>
    <row r="910" spans="1:3">
      <c r="A910" s="46">
        <v>10409670</v>
      </c>
      <c r="B910" s="46" t="s">
        <v>874</v>
      </c>
      <c r="C910" s="39" t="s">
        <v>112</v>
      </c>
    </row>
    <row r="911" spans="1:3">
      <c r="A911" s="46">
        <v>10410970</v>
      </c>
      <c r="B911" s="46" t="s">
        <v>875</v>
      </c>
      <c r="C911" s="39" t="s">
        <v>112</v>
      </c>
    </row>
    <row r="912" spans="1:3">
      <c r="A912" s="46">
        <v>10416546</v>
      </c>
      <c r="B912" s="46" t="s">
        <v>876</v>
      </c>
      <c r="C912" s="39" t="s">
        <v>112</v>
      </c>
    </row>
    <row r="913" spans="1:3">
      <c r="A913" s="46">
        <v>10419409</v>
      </c>
      <c r="B913" s="46" t="s">
        <v>877</v>
      </c>
      <c r="C913" s="39" t="s">
        <v>112</v>
      </c>
    </row>
    <row r="914" spans="1:3">
      <c r="A914" s="46">
        <v>10419473</v>
      </c>
      <c r="B914" s="46" t="s">
        <v>878</v>
      </c>
      <c r="C914" s="39" t="s">
        <v>112</v>
      </c>
    </row>
    <row r="915" spans="1:3">
      <c r="A915" s="46">
        <v>10425999</v>
      </c>
      <c r="B915" s="46" t="s">
        <v>879</v>
      </c>
      <c r="C915" s="39" t="s">
        <v>112</v>
      </c>
    </row>
    <row r="916" spans="1:3">
      <c r="A916" s="46">
        <v>10435093</v>
      </c>
      <c r="B916" s="46" t="s">
        <v>880</v>
      </c>
      <c r="C916" s="39" t="s">
        <v>112</v>
      </c>
    </row>
    <row r="917" spans="1:3">
      <c r="A917" s="46">
        <v>10437287</v>
      </c>
      <c r="B917" s="46" t="s">
        <v>881</v>
      </c>
      <c r="C917" s="39" t="s">
        <v>112</v>
      </c>
    </row>
    <row r="918" spans="1:3">
      <c r="A918" s="46">
        <v>10443081</v>
      </c>
      <c r="B918" s="46" t="s">
        <v>1608</v>
      </c>
      <c r="C918" s="39" t="s">
        <v>112</v>
      </c>
    </row>
    <row r="919" spans="1:3">
      <c r="A919" s="46">
        <v>10457918</v>
      </c>
      <c r="B919" s="46" t="s">
        <v>882</v>
      </c>
      <c r="C919" s="39" t="s">
        <v>112</v>
      </c>
    </row>
    <row r="920" spans="1:3">
      <c r="A920" s="46">
        <v>10470669</v>
      </c>
      <c r="B920" s="46" t="s">
        <v>883</v>
      </c>
      <c r="C920" s="39" t="s">
        <v>112</v>
      </c>
    </row>
    <row r="921" spans="1:3">
      <c r="A921" s="46">
        <v>10471930</v>
      </c>
      <c r="B921" s="46" t="s">
        <v>884</v>
      </c>
      <c r="C921" s="39" t="s">
        <v>112</v>
      </c>
    </row>
    <row r="922" spans="1:3">
      <c r="A922" s="46">
        <v>10474161</v>
      </c>
      <c r="B922" s="46" t="s">
        <v>885</v>
      </c>
      <c r="C922" s="39" t="s">
        <v>112</v>
      </c>
    </row>
    <row r="923" spans="1:3">
      <c r="A923" s="46">
        <v>10474377</v>
      </c>
      <c r="B923" s="46" t="s">
        <v>886</v>
      </c>
      <c r="C923" s="39" t="s">
        <v>112</v>
      </c>
    </row>
    <row r="924" spans="1:3">
      <c r="A924" s="46">
        <v>10476399</v>
      </c>
      <c r="B924" s="46" t="s">
        <v>887</v>
      </c>
      <c r="C924" s="39" t="s">
        <v>112</v>
      </c>
    </row>
    <row r="925" spans="1:3">
      <c r="A925" s="46">
        <v>10476985</v>
      </c>
      <c r="B925" s="46" t="s">
        <v>888</v>
      </c>
      <c r="C925" s="39" t="s">
        <v>112</v>
      </c>
    </row>
    <row r="926" spans="1:3">
      <c r="A926" s="46">
        <v>10484890</v>
      </c>
      <c r="B926" s="46" t="s">
        <v>889</v>
      </c>
      <c r="C926" s="39" t="s">
        <v>112</v>
      </c>
    </row>
    <row r="927" spans="1:3">
      <c r="A927" s="46">
        <v>10497970</v>
      </c>
      <c r="B927" s="46" t="s">
        <v>890</v>
      </c>
      <c r="C927" s="39" t="s">
        <v>112</v>
      </c>
    </row>
    <row r="928" spans="1:3">
      <c r="A928" s="46">
        <v>10501039</v>
      </c>
      <c r="B928" s="46" t="s">
        <v>891</v>
      </c>
      <c r="C928" s="39" t="s">
        <v>112</v>
      </c>
    </row>
    <row r="929" spans="1:3">
      <c r="A929" s="46">
        <v>10517253</v>
      </c>
      <c r="B929" s="46" t="s">
        <v>892</v>
      </c>
      <c r="C929" s="39" t="s">
        <v>112</v>
      </c>
    </row>
    <row r="930" spans="1:3">
      <c r="A930" s="46">
        <v>10518413</v>
      </c>
      <c r="B930" s="46" t="s">
        <v>893</v>
      </c>
      <c r="C930" s="39" t="s">
        <v>112</v>
      </c>
    </row>
    <row r="931" spans="1:3">
      <c r="A931" s="46">
        <v>10518726</v>
      </c>
      <c r="B931" s="46" t="s">
        <v>894</v>
      </c>
      <c r="C931" s="39" t="s">
        <v>112</v>
      </c>
    </row>
    <row r="932" spans="1:3">
      <c r="A932" s="46">
        <v>10518815</v>
      </c>
      <c r="B932" s="46" t="s">
        <v>895</v>
      </c>
      <c r="C932" s="39" t="s">
        <v>112</v>
      </c>
    </row>
    <row r="933" spans="1:3">
      <c r="A933" s="46">
        <v>10539450</v>
      </c>
      <c r="B933" s="46" t="s">
        <v>896</v>
      </c>
      <c r="C933" s="39" t="s">
        <v>112</v>
      </c>
    </row>
    <row r="934" spans="1:3">
      <c r="A934" s="46">
        <v>10542957</v>
      </c>
      <c r="B934" s="46" t="s">
        <v>897</v>
      </c>
      <c r="C934" s="39" t="s">
        <v>112</v>
      </c>
    </row>
    <row r="935" spans="1:3">
      <c r="A935" s="46">
        <v>10543233</v>
      </c>
      <c r="B935" s="46" t="s">
        <v>898</v>
      </c>
      <c r="C935" s="39" t="s">
        <v>112</v>
      </c>
    </row>
    <row r="936" spans="1:3">
      <c r="A936" s="46">
        <v>10545829</v>
      </c>
      <c r="B936" s="46" t="s">
        <v>899</v>
      </c>
      <c r="C936" s="39" t="s">
        <v>112</v>
      </c>
    </row>
    <row r="937" spans="1:3">
      <c r="A937" s="46">
        <v>10549572</v>
      </c>
      <c r="B937" s="46" t="s">
        <v>900</v>
      </c>
      <c r="C937" s="39" t="s">
        <v>112</v>
      </c>
    </row>
    <row r="938" spans="1:3">
      <c r="A938" s="46">
        <v>10555710</v>
      </c>
      <c r="B938" s="46" t="s">
        <v>901</v>
      </c>
      <c r="C938" s="39" t="s">
        <v>112</v>
      </c>
    </row>
    <row r="939" spans="1:3">
      <c r="A939" s="46">
        <v>10559300</v>
      </c>
      <c r="B939" s="46" t="s">
        <v>902</v>
      </c>
      <c r="C939" s="39" t="s">
        <v>112</v>
      </c>
    </row>
    <row r="940" spans="1:3">
      <c r="A940" s="46">
        <v>10561277</v>
      </c>
      <c r="B940" s="46" t="s">
        <v>903</v>
      </c>
      <c r="C940" s="39" t="s">
        <v>112</v>
      </c>
    </row>
    <row r="941" spans="1:3">
      <c r="A941" s="46">
        <v>10563738</v>
      </c>
      <c r="B941" s="46" t="s">
        <v>904</v>
      </c>
      <c r="C941" s="39" t="s">
        <v>112</v>
      </c>
    </row>
    <row r="942" spans="1:3">
      <c r="A942" s="46">
        <v>10610774</v>
      </c>
      <c r="B942" s="46" t="s">
        <v>905</v>
      </c>
      <c r="C942" s="39" t="s">
        <v>112</v>
      </c>
    </row>
    <row r="943" spans="1:3">
      <c r="A943" s="46">
        <v>10625178</v>
      </c>
      <c r="B943" s="46" t="s">
        <v>906</v>
      </c>
      <c r="C943" s="39" t="s">
        <v>112</v>
      </c>
    </row>
    <row r="944" spans="1:3">
      <c r="A944" s="46">
        <v>10626930</v>
      </c>
      <c r="B944" s="46" t="s">
        <v>907</v>
      </c>
      <c r="C944" s="39" t="s">
        <v>112</v>
      </c>
    </row>
    <row r="945" spans="1:3">
      <c r="A945" s="46">
        <v>10627243</v>
      </c>
      <c r="B945" s="46" t="s">
        <v>1442</v>
      </c>
      <c r="C945" s="39" t="s">
        <v>112</v>
      </c>
    </row>
    <row r="946" spans="1:3">
      <c r="A946" s="46">
        <v>10629667</v>
      </c>
      <c r="B946" s="46" t="s">
        <v>908</v>
      </c>
      <c r="C946" s="39" t="s">
        <v>112</v>
      </c>
    </row>
    <row r="947" spans="1:3">
      <c r="A947" s="46">
        <v>10630682</v>
      </c>
      <c r="B947" s="46" t="s">
        <v>909</v>
      </c>
      <c r="C947" s="39" t="s">
        <v>112</v>
      </c>
    </row>
    <row r="948" spans="1:3">
      <c r="A948" s="46">
        <v>10635946</v>
      </c>
      <c r="B948" s="46" t="s">
        <v>910</v>
      </c>
      <c r="C948" s="39" t="s">
        <v>112</v>
      </c>
    </row>
    <row r="949" spans="1:3">
      <c r="A949" s="46">
        <v>10640835</v>
      </c>
      <c r="B949" s="46" t="s">
        <v>911</v>
      </c>
      <c r="C949" s="39" t="s">
        <v>112</v>
      </c>
    </row>
    <row r="950" spans="1:3">
      <c r="A950" s="46">
        <v>10643489</v>
      </c>
      <c r="B950" s="46" t="s">
        <v>912</v>
      </c>
      <c r="C950" s="39" t="s">
        <v>112</v>
      </c>
    </row>
    <row r="951" spans="1:3">
      <c r="A951" s="46">
        <v>10646720</v>
      </c>
      <c r="B951" s="46" t="s">
        <v>913</v>
      </c>
      <c r="C951" s="39" t="s">
        <v>112</v>
      </c>
    </row>
    <row r="952" spans="1:3">
      <c r="A952" s="46">
        <v>10648268</v>
      </c>
      <c r="B952" s="46" t="s">
        <v>914</v>
      </c>
      <c r="C952" s="39" t="s">
        <v>112</v>
      </c>
    </row>
    <row r="953" spans="1:3">
      <c r="A953" s="46">
        <v>10649954</v>
      </c>
      <c r="B953" s="46" t="s">
        <v>915</v>
      </c>
      <c r="C953" s="39" t="s">
        <v>112</v>
      </c>
    </row>
    <row r="954" spans="1:3">
      <c r="A954" s="46">
        <v>10654033</v>
      </c>
      <c r="B954" s="46" t="s">
        <v>916</v>
      </c>
      <c r="C954" s="39" t="s">
        <v>112</v>
      </c>
    </row>
    <row r="955" spans="1:3">
      <c r="A955" s="46">
        <v>10663374</v>
      </c>
      <c r="B955" s="46" t="s">
        <v>917</v>
      </c>
      <c r="C955" s="39" t="s">
        <v>112</v>
      </c>
    </row>
    <row r="956" spans="1:3">
      <c r="A956" s="46">
        <v>10666786</v>
      </c>
      <c r="B956" s="46" t="s">
        <v>918</v>
      </c>
      <c r="C956" s="39" t="s">
        <v>112</v>
      </c>
    </row>
    <row r="957" spans="1:3">
      <c r="A957" s="46">
        <v>10668590</v>
      </c>
      <c r="B957" s="46" t="s">
        <v>919</v>
      </c>
      <c r="C957" s="39" t="s">
        <v>112</v>
      </c>
    </row>
    <row r="958" spans="1:3">
      <c r="A958" s="46">
        <v>10669164</v>
      </c>
      <c r="B958" s="46" t="s">
        <v>920</v>
      </c>
      <c r="C958" s="39" t="s">
        <v>112</v>
      </c>
    </row>
    <row r="959" spans="1:3">
      <c r="A959" s="46">
        <v>10678967</v>
      </c>
      <c r="B959" s="46" t="s">
        <v>921</v>
      </c>
      <c r="C959" s="39" t="s">
        <v>112</v>
      </c>
    </row>
    <row r="960" spans="1:3">
      <c r="A960" s="46">
        <v>10690460</v>
      </c>
      <c r="B960" s="46" t="s">
        <v>1594</v>
      </c>
      <c r="C960" s="39" t="s">
        <v>112</v>
      </c>
    </row>
    <row r="961" spans="1:3">
      <c r="A961" s="46">
        <v>10692364</v>
      </c>
      <c r="B961" s="46" t="s">
        <v>922</v>
      </c>
      <c r="C961" s="39" t="s">
        <v>112</v>
      </c>
    </row>
    <row r="962" spans="1:3">
      <c r="A962" s="46">
        <v>10694067</v>
      </c>
      <c r="B962" s="46" t="s">
        <v>923</v>
      </c>
      <c r="C962" s="39" t="s">
        <v>112</v>
      </c>
    </row>
    <row r="963" spans="1:3">
      <c r="A963" s="46">
        <v>10694819</v>
      </c>
      <c r="B963" s="46" t="s">
        <v>924</v>
      </c>
      <c r="C963" s="39" t="s">
        <v>112</v>
      </c>
    </row>
    <row r="964" spans="1:3">
      <c r="A964" s="46">
        <v>10696592</v>
      </c>
      <c r="B964" s="46" t="s">
        <v>925</v>
      </c>
      <c r="C964" s="39" t="s">
        <v>112</v>
      </c>
    </row>
    <row r="965" spans="1:3">
      <c r="A965" s="46">
        <v>10697083</v>
      </c>
      <c r="B965" s="46" t="s">
        <v>926</v>
      </c>
      <c r="C965" s="39" t="s">
        <v>112</v>
      </c>
    </row>
    <row r="966" spans="1:3">
      <c r="A966" s="46">
        <v>10708378</v>
      </c>
      <c r="B966" s="46" t="s">
        <v>927</v>
      </c>
      <c r="C966" s="39" t="s">
        <v>112</v>
      </c>
    </row>
    <row r="967" spans="1:3">
      <c r="A967" s="46">
        <v>10709981</v>
      </c>
      <c r="B967" s="46" t="s">
        <v>928</v>
      </c>
      <c r="C967" s="39" t="s">
        <v>112</v>
      </c>
    </row>
    <row r="968" spans="1:3">
      <c r="A968" s="46">
        <v>10713623</v>
      </c>
      <c r="B968" s="46" t="s">
        <v>929</v>
      </c>
      <c r="C968" s="39" t="s">
        <v>112</v>
      </c>
    </row>
    <row r="969" spans="1:3">
      <c r="A969" s="46">
        <v>10722007</v>
      </c>
      <c r="B969" s="46" t="s">
        <v>930</v>
      </c>
      <c r="C969" s="39" t="s">
        <v>112</v>
      </c>
    </row>
    <row r="970" spans="1:3">
      <c r="A970" s="46">
        <v>10723142</v>
      </c>
      <c r="B970" s="46" t="s">
        <v>931</v>
      </c>
      <c r="C970" s="39" t="s">
        <v>112</v>
      </c>
    </row>
    <row r="971" spans="1:3">
      <c r="A971" s="46">
        <v>10733884</v>
      </c>
      <c r="B971" s="46" t="s">
        <v>932</v>
      </c>
      <c r="C971" s="39" t="s">
        <v>112</v>
      </c>
    </row>
    <row r="972" spans="1:3">
      <c r="A972" s="46">
        <v>10734884</v>
      </c>
      <c r="B972" s="46" t="s">
        <v>933</v>
      </c>
      <c r="C972" s="39" t="s">
        <v>112</v>
      </c>
    </row>
    <row r="973" spans="1:3">
      <c r="A973" s="46">
        <v>10737026</v>
      </c>
      <c r="B973" s="46" t="s">
        <v>934</v>
      </c>
      <c r="C973" s="39" t="s">
        <v>112</v>
      </c>
    </row>
    <row r="974" spans="1:3">
      <c r="A974" s="46">
        <v>10739545</v>
      </c>
      <c r="B974" s="46" t="s">
        <v>1713</v>
      </c>
      <c r="C974" s="39" t="s">
        <v>112</v>
      </c>
    </row>
    <row r="975" spans="1:3">
      <c r="A975" s="46">
        <v>10742843</v>
      </c>
      <c r="B975" s="46" t="s">
        <v>935</v>
      </c>
      <c r="C975" s="39" t="s">
        <v>112</v>
      </c>
    </row>
    <row r="976" spans="1:3">
      <c r="A976" s="46">
        <v>10744730</v>
      </c>
      <c r="B976" s="46" t="s">
        <v>936</v>
      </c>
      <c r="C976" s="39" t="s">
        <v>112</v>
      </c>
    </row>
    <row r="977" spans="1:3">
      <c r="A977" s="46">
        <v>10748580</v>
      </c>
      <c r="B977" s="46" t="s">
        <v>937</v>
      </c>
      <c r="C977" s="39" t="s">
        <v>112</v>
      </c>
    </row>
    <row r="978" spans="1:3">
      <c r="A978" s="46">
        <v>10750274</v>
      </c>
      <c r="B978" s="46" t="s">
        <v>938</v>
      </c>
      <c r="C978" s="39" t="s">
        <v>112</v>
      </c>
    </row>
    <row r="979" spans="1:3">
      <c r="A979" s="46">
        <v>10750765</v>
      </c>
      <c r="B979" s="46" t="s">
        <v>1319</v>
      </c>
      <c r="C979" s="39" t="s">
        <v>112</v>
      </c>
    </row>
    <row r="980" spans="1:3">
      <c r="A980" s="46">
        <v>10774369</v>
      </c>
      <c r="B980" s="46" t="s">
        <v>939</v>
      </c>
      <c r="C980" s="39" t="s">
        <v>112</v>
      </c>
    </row>
    <row r="981" spans="1:3">
      <c r="A981" s="46">
        <v>10788093</v>
      </c>
      <c r="B981" s="46" t="s">
        <v>940</v>
      </c>
      <c r="C981" s="39" t="s">
        <v>112</v>
      </c>
    </row>
    <row r="982" spans="1:3">
      <c r="A982" s="46">
        <v>10792723</v>
      </c>
      <c r="B982" s="46" t="s">
        <v>941</v>
      </c>
      <c r="C982" s="39" t="s">
        <v>112</v>
      </c>
    </row>
    <row r="983" spans="1:3">
      <c r="A983" s="46">
        <v>10812207</v>
      </c>
      <c r="B983" s="46" t="s">
        <v>942</v>
      </c>
      <c r="C983" s="39" t="s">
        <v>112</v>
      </c>
    </row>
    <row r="984" spans="1:3">
      <c r="A984" s="46">
        <v>10816820</v>
      </c>
      <c r="B984" s="46" t="s">
        <v>943</v>
      </c>
      <c r="C984" s="39" t="s">
        <v>112</v>
      </c>
    </row>
    <row r="985" spans="1:3">
      <c r="A985" s="46">
        <v>10817073</v>
      </c>
      <c r="B985" s="46" t="s">
        <v>944</v>
      </c>
      <c r="C985" s="39" t="s">
        <v>112</v>
      </c>
    </row>
    <row r="986" spans="1:3">
      <c r="A986" s="46">
        <v>10824274</v>
      </c>
      <c r="B986" s="46" t="s">
        <v>945</v>
      </c>
      <c r="C986" s="39" t="s">
        <v>112</v>
      </c>
    </row>
    <row r="987" spans="1:3">
      <c r="A987" s="46">
        <v>10826103</v>
      </c>
      <c r="B987" s="46" t="s">
        <v>946</v>
      </c>
      <c r="C987" s="39" t="s">
        <v>112</v>
      </c>
    </row>
    <row r="988" spans="1:3">
      <c r="A988" s="46">
        <v>10829283</v>
      </c>
      <c r="B988" s="46" t="s">
        <v>947</v>
      </c>
      <c r="C988" s="39" t="s">
        <v>112</v>
      </c>
    </row>
    <row r="989" spans="1:3">
      <c r="A989" s="46">
        <v>10830004</v>
      </c>
      <c r="B989" s="46" t="s">
        <v>948</v>
      </c>
      <c r="C989" s="39" t="s">
        <v>112</v>
      </c>
    </row>
    <row r="990" spans="1:3">
      <c r="A990" s="46">
        <v>10848754</v>
      </c>
      <c r="B990" s="46" t="s">
        <v>949</v>
      </c>
      <c r="C990" s="39" t="s">
        <v>112</v>
      </c>
    </row>
    <row r="991" spans="1:3">
      <c r="A991" s="46">
        <v>10851265</v>
      </c>
      <c r="B991" s="46" t="s">
        <v>950</v>
      </c>
      <c r="C991" s="39" t="s">
        <v>112</v>
      </c>
    </row>
    <row r="992" spans="1:3">
      <c r="A992" s="46">
        <v>10866261</v>
      </c>
      <c r="B992" s="46" t="s">
        <v>951</v>
      </c>
      <c r="C992" s="39" t="s">
        <v>112</v>
      </c>
    </row>
    <row r="993" spans="1:3">
      <c r="A993" s="46">
        <v>10869271</v>
      </c>
      <c r="B993" s="46" t="s">
        <v>952</v>
      </c>
      <c r="C993" s="39" t="s">
        <v>112</v>
      </c>
    </row>
    <row r="994" spans="1:3">
      <c r="A994" s="46">
        <v>10871581</v>
      </c>
      <c r="B994" s="46" t="s">
        <v>953</v>
      </c>
      <c r="C994" s="39" t="s">
        <v>112</v>
      </c>
    </row>
    <row r="995" spans="1:3">
      <c r="A995" s="46">
        <v>10871635</v>
      </c>
      <c r="B995" s="46" t="s">
        <v>954</v>
      </c>
      <c r="C995" s="39" t="s">
        <v>112</v>
      </c>
    </row>
    <row r="996" spans="1:3">
      <c r="A996" s="46">
        <v>10873574</v>
      </c>
      <c r="B996" s="46" t="s">
        <v>955</v>
      </c>
      <c r="C996" s="39" t="s">
        <v>112</v>
      </c>
    </row>
    <row r="997" spans="1:3">
      <c r="A997" s="46">
        <v>10880054</v>
      </c>
      <c r="B997" s="46" t="s">
        <v>956</v>
      </c>
      <c r="C997" s="39" t="s">
        <v>112</v>
      </c>
    </row>
    <row r="998" spans="1:3">
      <c r="A998" s="46">
        <v>10880574</v>
      </c>
      <c r="B998" s="46" t="s">
        <v>957</v>
      </c>
      <c r="C998" s="39" t="s">
        <v>112</v>
      </c>
    </row>
    <row r="999" spans="1:3">
      <c r="A999" s="46">
        <v>10893335</v>
      </c>
      <c r="B999" s="46" t="s">
        <v>958</v>
      </c>
      <c r="C999" s="39" t="s">
        <v>112</v>
      </c>
    </row>
    <row r="1000" spans="1:3">
      <c r="A1000" s="46">
        <v>10895825</v>
      </c>
      <c r="B1000" s="46" t="s">
        <v>959</v>
      </c>
      <c r="C1000" s="39" t="s">
        <v>112</v>
      </c>
    </row>
    <row r="1001" spans="1:3">
      <c r="A1001" s="46">
        <v>10896747</v>
      </c>
      <c r="B1001" s="46" t="s">
        <v>960</v>
      </c>
      <c r="C1001" s="39" t="s">
        <v>112</v>
      </c>
    </row>
    <row r="1002" spans="1:3">
      <c r="A1002" s="46">
        <v>10896996</v>
      </c>
      <c r="B1002" s="46" t="s">
        <v>961</v>
      </c>
      <c r="C1002" s="39" t="s">
        <v>112</v>
      </c>
    </row>
    <row r="1003" spans="1:3">
      <c r="A1003" s="46">
        <v>10897238</v>
      </c>
      <c r="B1003" s="46" t="s">
        <v>962</v>
      </c>
      <c r="C1003" s="39" t="s">
        <v>112</v>
      </c>
    </row>
    <row r="1004" spans="1:3">
      <c r="A1004" s="46">
        <v>10905015</v>
      </c>
      <c r="B1004" s="46" t="s">
        <v>963</v>
      </c>
      <c r="C1004" s="39" t="s">
        <v>112</v>
      </c>
    </row>
    <row r="1005" spans="1:3">
      <c r="A1005" s="46">
        <v>10912133</v>
      </c>
      <c r="B1005" s="46" t="s">
        <v>964</v>
      </c>
      <c r="C1005" s="39" t="s">
        <v>112</v>
      </c>
    </row>
    <row r="1006" spans="1:3">
      <c r="A1006" s="46">
        <v>10914178</v>
      </c>
      <c r="B1006" s="46" t="s">
        <v>965</v>
      </c>
      <c r="C1006" s="39" t="s">
        <v>112</v>
      </c>
    </row>
    <row r="1007" spans="1:3">
      <c r="A1007" s="46">
        <v>10914853</v>
      </c>
      <c r="B1007" s="46" t="s">
        <v>966</v>
      </c>
      <c r="C1007" s="39" t="s">
        <v>112</v>
      </c>
    </row>
    <row r="1008" spans="1:3">
      <c r="A1008" s="46">
        <v>10917892</v>
      </c>
      <c r="B1008" s="46" t="s">
        <v>967</v>
      </c>
      <c r="C1008" s="39" t="s">
        <v>112</v>
      </c>
    </row>
    <row r="1009" spans="1:3">
      <c r="A1009" s="46">
        <v>10924159</v>
      </c>
      <c r="B1009" s="46" t="s">
        <v>968</v>
      </c>
      <c r="C1009" s="39" t="s">
        <v>112</v>
      </c>
    </row>
    <row r="1010" spans="1:3">
      <c r="A1010" s="46">
        <v>10926678</v>
      </c>
      <c r="B1010" s="46" t="s">
        <v>969</v>
      </c>
      <c r="C1010" s="39" t="s">
        <v>112</v>
      </c>
    </row>
    <row r="1011" spans="1:3">
      <c r="A1011" s="46">
        <v>10929180</v>
      </c>
      <c r="B1011" s="46" t="s">
        <v>970</v>
      </c>
      <c r="C1011" s="39" t="s">
        <v>112</v>
      </c>
    </row>
    <row r="1012" spans="1:3">
      <c r="A1012" s="46">
        <v>10929240</v>
      </c>
      <c r="B1012" s="46" t="s">
        <v>1714</v>
      </c>
      <c r="C1012" s="39" t="s">
        <v>112</v>
      </c>
    </row>
    <row r="1013" spans="1:3">
      <c r="A1013" s="46">
        <v>10929352</v>
      </c>
      <c r="B1013" s="46" t="s">
        <v>971</v>
      </c>
      <c r="C1013" s="39" t="s">
        <v>112</v>
      </c>
    </row>
    <row r="1014" spans="1:3">
      <c r="A1014" s="46">
        <v>10933402</v>
      </c>
      <c r="B1014" s="46" t="s">
        <v>972</v>
      </c>
      <c r="C1014" s="39" t="s">
        <v>112</v>
      </c>
    </row>
    <row r="1015" spans="1:3">
      <c r="A1015" s="46">
        <v>10940709</v>
      </c>
      <c r="B1015" s="46" t="s">
        <v>973</v>
      </c>
      <c r="C1015" s="39" t="s">
        <v>112</v>
      </c>
    </row>
    <row r="1016" spans="1:3">
      <c r="A1016" s="46">
        <v>10940810</v>
      </c>
      <c r="B1016" s="46" t="s">
        <v>974</v>
      </c>
      <c r="C1016" s="39" t="s">
        <v>112</v>
      </c>
    </row>
    <row r="1017" spans="1:3">
      <c r="A1017" s="46">
        <v>10940856</v>
      </c>
      <c r="B1017" s="46" t="s">
        <v>975</v>
      </c>
      <c r="C1017" s="39" t="s">
        <v>112</v>
      </c>
    </row>
    <row r="1018" spans="1:3">
      <c r="A1018" s="46">
        <v>10941502</v>
      </c>
      <c r="B1018" s="46" t="s">
        <v>976</v>
      </c>
      <c r="C1018" s="39" t="s">
        <v>112</v>
      </c>
    </row>
    <row r="1019" spans="1:3">
      <c r="A1019" s="46">
        <v>10942944</v>
      </c>
      <c r="B1019" s="46" t="s">
        <v>977</v>
      </c>
      <c r="C1019" s="39" t="s">
        <v>112</v>
      </c>
    </row>
    <row r="1020" spans="1:3">
      <c r="A1020" s="46">
        <v>10951794</v>
      </c>
      <c r="B1020" s="46" t="s">
        <v>978</v>
      </c>
      <c r="C1020" s="39" t="s">
        <v>112</v>
      </c>
    </row>
    <row r="1021" spans="1:3">
      <c r="A1021" s="46">
        <v>10958266</v>
      </c>
      <c r="B1021" s="46" t="s">
        <v>979</v>
      </c>
      <c r="C1021" s="39" t="s">
        <v>112</v>
      </c>
    </row>
    <row r="1022" spans="1:3">
      <c r="A1022" s="46">
        <v>10959850</v>
      </c>
      <c r="B1022" s="46" t="s">
        <v>980</v>
      </c>
      <c r="C1022" s="39" t="s">
        <v>112</v>
      </c>
    </row>
    <row r="1023" spans="1:3">
      <c r="A1023" s="46">
        <v>10963018</v>
      </c>
      <c r="B1023" s="46" t="s">
        <v>981</v>
      </c>
      <c r="C1023" s="39" t="s">
        <v>112</v>
      </c>
    </row>
    <row r="1024" spans="1:3">
      <c r="A1024" s="46">
        <v>10971199</v>
      </c>
      <c r="B1024" s="46" t="s">
        <v>982</v>
      </c>
      <c r="C1024" s="39" t="s">
        <v>112</v>
      </c>
    </row>
    <row r="1025" spans="1:3">
      <c r="A1025" s="46">
        <v>10977871</v>
      </c>
      <c r="B1025" s="46" t="s">
        <v>983</v>
      </c>
      <c r="C1025" s="39" t="s">
        <v>112</v>
      </c>
    </row>
    <row r="1026" spans="1:3">
      <c r="A1026" s="46">
        <v>10981233</v>
      </c>
      <c r="B1026" s="46" t="s">
        <v>984</v>
      </c>
      <c r="C1026" s="39" t="s">
        <v>112</v>
      </c>
    </row>
    <row r="1027" spans="1:3">
      <c r="A1027" s="46">
        <v>11010154</v>
      </c>
      <c r="B1027" s="46" t="s">
        <v>985</v>
      </c>
      <c r="C1027" s="39" t="s">
        <v>112</v>
      </c>
    </row>
    <row r="1028" spans="1:3">
      <c r="A1028" s="46">
        <v>11013170</v>
      </c>
      <c r="B1028" s="46" t="s">
        <v>986</v>
      </c>
      <c r="C1028" s="39" t="s">
        <v>112</v>
      </c>
    </row>
    <row r="1029" spans="1:3">
      <c r="A1029" s="46">
        <v>11016369</v>
      </c>
      <c r="B1029" s="46" t="s">
        <v>987</v>
      </c>
      <c r="C1029" s="39" t="s">
        <v>112</v>
      </c>
    </row>
    <row r="1030" spans="1:3">
      <c r="A1030" s="46">
        <v>11016814</v>
      </c>
      <c r="B1030" s="46" t="s">
        <v>988</v>
      </c>
      <c r="C1030" s="39" t="s">
        <v>112</v>
      </c>
    </row>
    <row r="1031" spans="1:3">
      <c r="A1031" s="46">
        <v>11018470</v>
      </c>
      <c r="B1031" s="46" t="s">
        <v>989</v>
      </c>
      <c r="C1031" s="39" t="s">
        <v>112</v>
      </c>
    </row>
    <row r="1032" spans="1:3">
      <c r="A1032" s="46">
        <v>11023990</v>
      </c>
      <c r="B1032" s="46" t="s">
        <v>990</v>
      </c>
      <c r="C1032" s="39" t="s">
        <v>112</v>
      </c>
    </row>
    <row r="1033" spans="1:3">
      <c r="A1033" s="46">
        <v>11027717</v>
      </c>
      <c r="B1033" s="46" t="s">
        <v>991</v>
      </c>
      <c r="C1033" s="39" t="s">
        <v>112</v>
      </c>
    </row>
    <row r="1034" spans="1:3">
      <c r="A1034" s="46">
        <v>11029461</v>
      </c>
      <c r="B1034" s="46" t="s">
        <v>992</v>
      </c>
      <c r="C1034" s="39" t="s">
        <v>112</v>
      </c>
    </row>
    <row r="1035" spans="1:3">
      <c r="A1035" s="46">
        <v>11031251</v>
      </c>
      <c r="B1035" s="46" t="s">
        <v>993</v>
      </c>
      <c r="C1035" s="39" t="s">
        <v>112</v>
      </c>
    </row>
    <row r="1036" spans="1:3">
      <c r="A1036" s="46">
        <v>11034108</v>
      </c>
      <c r="B1036" s="46" t="s">
        <v>994</v>
      </c>
      <c r="C1036" s="39" t="s">
        <v>112</v>
      </c>
    </row>
    <row r="1037" spans="1:3">
      <c r="A1037" s="46">
        <v>11034278</v>
      </c>
      <c r="B1037" s="46" t="s">
        <v>995</v>
      </c>
      <c r="C1037" s="39" t="s">
        <v>112</v>
      </c>
    </row>
    <row r="1038" spans="1:3">
      <c r="A1038" s="46">
        <v>11043001</v>
      </c>
      <c r="B1038" s="46" t="s">
        <v>996</v>
      </c>
      <c r="C1038" s="39" t="s">
        <v>112</v>
      </c>
    </row>
    <row r="1039" spans="1:3">
      <c r="A1039" s="46">
        <v>11044986</v>
      </c>
      <c r="B1039" s="46" t="s">
        <v>997</v>
      </c>
      <c r="C1039" s="39" t="s">
        <v>112</v>
      </c>
    </row>
    <row r="1040" spans="1:3">
      <c r="A1040" s="46">
        <v>11047105</v>
      </c>
      <c r="B1040" s="46" t="s">
        <v>998</v>
      </c>
      <c r="C1040" s="39" t="s">
        <v>112</v>
      </c>
    </row>
    <row r="1041" spans="1:3">
      <c r="A1041" s="46">
        <v>11048205</v>
      </c>
      <c r="B1041" s="46" t="s">
        <v>999</v>
      </c>
      <c r="C1041" s="39" t="s">
        <v>112</v>
      </c>
    </row>
    <row r="1042" spans="1:3">
      <c r="A1042" s="46">
        <v>11049601</v>
      </c>
      <c r="B1042" s="46" t="s">
        <v>1000</v>
      </c>
      <c r="C1042" s="39" t="s">
        <v>112</v>
      </c>
    </row>
    <row r="1043" spans="1:3">
      <c r="A1043" s="46">
        <v>11056015</v>
      </c>
      <c r="B1043" s="46" t="s">
        <v>1001</v>
      </c>
      <c r="C1043" s="39" t="s">
        <v>112</v>
      </c>
    </row>
    <row r="1044" spans="1:3">
      <c r="A1044" s="46">
        <v>11072787</v>
      </c>
      <c r="B1044" s="46" t="s">
        <v>1002</v>
      </c>
      <c r="C1044" s="39" t="s">
        <v>112</v>
      </c>
    </row>
    <row r="1045" spans="1:3">
      <c r="A1045" s="46">
        <v>11079542</v>
      </c>
      <c r="B1045" s="46" t="s">
        <v>1003</v>
      </c>
      <c r="C1045" s="39" t="s">
        <v>112</v>
      </c>
    </row>
    <row r="1046" spans="1:3">
      <c r="A1046" s="46">
        <v>11082805</v>
      </c>
      <c r="B1046" s="46" t="s">
        <v>1004</v>
      </c>
      <c r="C1046" s="39" t="s">
        <v>112</v>
      </c>
    </row>
    <row r="1047" spans="1:3">
      <c r="A1047" s="46">
        <v>11088162</v>
      </c>
      <c r="B1047" s="46" t="s">
        <v>1005</v>
      </c>
      <c r="C1047" s="39" t="s">
        <v>112</v>
      </c>
    </row>
    <row r="1048" spans="1:3">
      <c r="A1048" s="46">
        <v>11088854</v>
      </c>
      <c r="B1048" s="46" t="s">
        <v>1006</v>
      </c>
      <c r="C1048" s="39" t="s">
        <v>112</v>
      </c>
    </row>
    <row r="1049" spans="1:3">
      <c r="A1049" s="46">
        <v>11110298</v>
      </c>
      <c r="B1049" s="46" t="s">
        <v>1007</v>
      </c>
      <c r="C1049" s="39" t="s">
        <v>112</v>
      </c>
    </row>
    <row r="1050" spans="1:3">
      <c r="A1050" s="46">
        <v>11110766</v>
      </c>
      <c r="B1050" s="46" t="s">
        <v>1008</v>
      </c>
      <c r="C1050" s="39" t="s">
        <v>112</v>
      </c>
    </row>
    <row r="1051" spans="1:3">
      <c r="A1051" s="46">
        <v>11118667</v>
      </c>
      <c r="B1051" s="46" t="s">
        <v>1009</v>
      </c>
      <c r="C1051" s="39" t="s">
        <v>112</v>
      </c>
    </row>
    <row r="1052" spans="1:3">
      <c r="A1052" s="46">
        <v>11119879</v>
      </c>
      <c r="B1052" s="46" t="s">
        <v>1010</v>
      </c>
      <c r="C1052" s="39" t="s">
        <v>112</v>
      </c>
    </row>
    <row r="1053" spans="1:3">
      <c r="A1053" s="46">
        <v>11128795</v>
      </c>
      <c r="B1053" s="46" t="s">
        <v>1011</v>
      </c>
      <c r="C1053" s="39" t="s">
        <v>112</v>
      </c>
    </row>
    <row r="1054" spans="1:3">
      <c r="A1054" s="46">
        <v>11130970</v>
      </c>
      <c r="B1054" s="46" t="s">
        <v>1012</v>
      </c>
      <c r="C1054" s="39" t="s">
        <v>112</v>
      </c>
    </row>
    <row r="1055" spans="1:3">
      <c r="A1055" s="46">
        <v>11135737</v>
      </c>
      <c r="B1055" s="46" t="s">
        <v>1013</v>
      </c>
      <c r="C1055" s="39" t="s">
        <v>112</v>
      </c>
    </row>
    <row r="1056" spans="1:3">
      <c r="A1056" s="46">
        <v>11141287</v>
      </c>
      <c r="B1056" s="46" t="s">
        <v>1014</v>
      </c>
      <c r="C1056" s="39" t="s">
        <v>112</v>
      </c>
    </row>
    <row r="1057" spans="1:3">
      <c r="A1057" s="46">
        <v>11143100</v>
      </c>
      <c r="B1057" s="46" t="s">
        <v>1015</v>
      </c>
      <c r="C1057" s="39" t="s">
        <v>112</v>
      </c>
    </row>
    <row r="1058" spans="1:3">
      <c r="A1058" s="46">
        <v>11145842</v>
      </c>
      <c r="B1058" s="46" t="s">
        <v>1016</v>
      </c>
      <c r="C1058" s="39" t="s">
        <v>112</v>
      </c>
    </row>
    <row r="1059" spans="1:3">
      <c r="A1059" s="46">
        <v>11161953</v>
      </c>
      <c r="B1059" s="46" t="s">
        <v>1017</v>
      </c>
      <c r="C1059" s="39" t="s">
        <v>112</v>
      </c>
    </row>
    <row r="1060" spans="1:3">
      <c r="A1060" s="46">
        <v>11177397</v>
      </c>
      <c r="B1060" s="46" t="s">
        <v>1018</v>
      </c>
      <c r="C1060" s="39" t="s">
        <v>112</v>
      </c>
    </row>
    <row r="1061" spans="1:3">
      <c r="A1061" s="46">
        <v>11177865</v>
      </c>
      <c r="B1061" s="46" t="s">
        <v>1019</v>
      </c>
      <c r="C1061" s="39" t="s">
        <v>112</v>
      </c>
    </row>
    <row r="1062" spans="1:3">
      <c r="A1062" s="46">
        <v>11182228</v>
      </c>
      <c r="B1062" s="46" t="s">
        <v>1020</v>
      </c>
      <c r="C1062" s="39" t="s">
        <v>112</v>
      </c>
    </row>
    <row r="1063" spans="1:3">
      <c r="A1063" s="46">
        <v>11184368</v>
      </c>
      <c r="B1063" s="46" t="s">
        <v>1021</v>
      </c>
      <c r="C1063" s="39" t="s">
        <v>112</v>
      </c>
    </row>
    <row r="1064" spans="1:3">
      <c r="A1064" s="46">
        <v>11187295</v>
      </c>
      <c r="B1064" s="46" t="s">
        <v>1022</v>
      </c>
      <c r="C1064" s="39" t="s">
        <v>112</v>
      </c>
    </row>
    <row r="1065" spans="1:3">
      <c r="A1065" s="46">
        <v>11188194</v>
      </c>
      <c r="B1065" s="46" t="s">
        <v>1023</v>
      </c>
      <c r="C1065" s="39" t="s">
        <v>112</v>
      </c>
    </row>
    <row r="1066" spans="1:3">
      <c r="A1066" s="46">
        <v>11190067</v>
      </c>
      <c r="B1066" s="46" t="s">
        <v>1024</v>
      </c>
      <c r="C1066" s="39" t="s">
        <v>112</v>
      </c>
    </row>
    <row r="1067" spans="1:3">
      <c r="A1067" s="46">
        <v>11190943</v>
      </c>
      <c r="B1067" s="46" t="s">
        <v>1555</v>
      </c>
      <c r="C1067" s="39" t="s">
        <v>112</v>
      </c>
    </row>
    <row r="1068" spans="1:3">
      <c r="A1068" s="46">
        <v>11202379</v>
      </c>
      <c r="B1068" s="46" t="s">
        <v>1025</v>
      </c>
      <c r="C1068" s="39" t="s">
        <v>112</v>
      </c>
    </row>
    <row r="1069" spans="1:3">
      <c r="A1069" s="46">
        <v>11227830</v>
      </c>
      <c r="B1069" s="46" t="s">
        <v>1026</v>
      </c>
      <c r="C1069" s="39" t="s">
        <v>112</v>
      </c>
    </row>
    <row r="1070" spans="1:3">
      <c r="A1070" s="46">
        <v>11230217</v>
      </c>
      <c r="B1070" s="46" t="s">
        <v>1320</v>
      </c>
      <c r="C1070" s="39" t="s">
        <v>112</v>
      </c>
    </row>
    <row r="1071" spans="1:3">
      <c r="A1071" s="46">
        <v>11235350</v>
      </c>
      <c r="B1071" s="46" t="s">
        <v>1321</v>
      </c>
      <c r="C1071" s="39" t="s">
        <v>112</v>
      </c>
    </row>
    <row r="1072" spans="1:3">
      <c r="A1072" s="46">
        <v>11239520</v>
      </c>
      <c r="B1072" s="46" t="s">
        <v>1027</v>
      </c>
      <c r="C1072" s="39" t="s">
        <v>112</v>
      </c>
    </row>
    <row r="1073" spans="1:3">
      <c r="A1073" s="46">
        <v>11255080</v>
      </c>
      <c r="B1073" s="46" t="s">
        <v>1028</v>
      </c>
      <c r="C1073" s="39" t="s">
        <v>112</v>
      </c>
    </row>
    <row r="1074" spans="1:3">
      <c r="A1074" s="46">
        <v>11268390</v>
      </c>
      <c r="B1074" s="46" t="s">
        <v>1806</v>
      </c>
      <c r="C1074" s="39" t="s">
        <v>112</v>
      </c>
    </row>
    <row r="1075" spans="1:3">
      <c r="A1075" s="46">
        <v>11273577</v>
      </c>
      <c r="B1075" s="46" t="s">
        <v>1029</v>
      </c>
      <c r="C1075" s="39" t="s">
        <v>112</v>
      </c>
    </row>
    <row r="1076" spans="1:3">
      <c r="A1076" s="46">
        <v>11292810</v>
      </c>
      <c r="B1076" s="46" t="s">
        <v>1030</v>
      </c>
      <c r="C1076" s="39" t="s">
        <v>112</v>
      </c>
    </row>
    <row r="1077" spans="1:3">
      <c r="A1077" s="46">
        <v>11318366</v>
      </c>
      <c r="B1077" s="46" t="s">
        <v>1715</v>
      </c>
      <c r="C1077" s="39" t="s">
        <v>112</v>
      </c>
    </row>
    <row r="1078" spans="1:3">
      <c r="A1078" s="46">
        <v>11325219</v>
      </c>
      <c r="B1078" s="46" t="s">
        <v>1031</v>
      </c>
      <c r="C1078" s="39" t="s">
        <v>112</v>
      </c>
    </row>
    <row r="1079" spans="1:3">
      <c r="A1079" s="46">
        <v>11326294</v>
      </c>
      <c r="B1079" s="46" t="s">
        <v>1032</v>
      </c>
      <c r="C1079" s="39" t="s">
        <v>112</v>
      </c>
    </row>
    <row r="1080" spans="1:3">
      <c r="A1080" s="46">
        <v>11335347</v>
      </c>
      <c r="B1080" s="46" t="s">
        <v>1033</v>
      </c>
      <c r="C1080" s="39" t="s">
        <v>112</v>
      </c>
    </row>
    <row r="1081" spans="1:3">
      <c r="A1081" s="46">
        <v>11344493</v>
      </c>
      <c r="B1081" s="46" t="s">
        <v>1034</v>
      </c>
      <c r="C1081" s="39" t="s">
        <v>112</v>
      </c>
    </row>
    <row r="1082" spans="1:3">
      <c r="A1082" s="46">
        <v>11346121</v>
      </c>
      <c r="B1082" s="46" t="s">
        <v>1035</v>
      </c>
      <c r="C1082" s="39" t="s">
        <v>112</v>
      </c>
    </row>
    <row r="1083" spans="1:3">
      <c r="A1083" s="46">
        <v>11347008</v>
      </c>
      <c r="B1083" s="46" t="s">
        <v>1036</v>
      </c>
      <c r="C1083" s="39" t="s">
        <v>112</v>
      </c>
    </row>
    <row r="1084" spans="1:3">
      <c r="A1084" s="46">
        <v>11350631</v>
      </c>
      <c r="B1084" s="46" t="s">
        <v>1037</v>
      </c>
      <c r="C1084" s="39" t="s">
        <v>112</v>
      </c>
    </row>
    <row r="1085" spans="1:3">
      <c r="A1085" s="46">
        <v>11352937</v>
      </c>
      <c r="B1085" s="46" t="s">
        <v>1038</v>
      </c>
      <c r="C1085" s="39" t="s">
        <v>112</v>
      </c>
    </row>
    <row r="1086" spans="1:3">
      <c r="A1086" s="46">
        <v>11364136</v>
      </c>
      <c r="B1086" s="46" t="s">
        <v>1039</v>
      </c>
      <c r="C1086" s="39" t="s">
        <v>112</v>
      </c>
    </row>
    <row r="1087" spans="1:3">
      <c r="A1087" s="46">
        <v>11366419</v>
      </c>
      <c r="B1087" s="46" t="s">
        <v>1040</v>
      </c>
      <c r="C1087" s="39" t="s">
        <v>112</v>
      </c>
    </row>
    <row r="1088" spans="1:3">
      <c r="A1088" s="46">
        <v>11372940</v>
      </c>
      <c r="B1088" s="46" t="s">
        <v>1041</v>
      </c>
      <c r="C1088" s="39" t="s">
        <v>112</v>
      </c>
    </row>
    <row r="1089" spans="1:3">
      <c r="A1089" s="46">
        <v>11379623</v>
      </c>
      <c r="B1089" s="46" t="s">
        <v>1042</v>
      </c>
      <c r="C1089" s="39" t="s">
        <v>112</v>
      </c>
    </row>
    <row r="1090" spans="1:3">
      <c r="A1090" s="46">
        <v>11385523</v>
      </c>
      <c r="B1090" s="46" t="s">
        <v>1043</v>
      </c>
      <c r="C1090" s="39" t="s">
        <v>112</v>
      </c>
    </row>
    <row r="1091" spans="1:3">
      <c r="A1091" s="46">
        <v>11395415</v>
      </c>
      <c r="B1091" s="46" t="s">
        <v>1044</v>
      </c>
      <c r="C1091" s="39" t="s">
        <v>112</v>
      </c>
    </row>
    <row r="1092" spans="1:3">
      <c r="A1092" s="46">
        <v>11400688</v>
      </c>
      <c r="B1092" s="46" t="s">
        <v>1045</v>
      </c>
      <c r="C1092" s="39" t="s">
        <v>112</v>
      </c>
    </row>
    <row r="1093" spans="1:3">
      <c r="A1093" s="46">
        <v>11400814</v>
      </c>
      <c r="B1093" s="46" t="s">
        <v>1046</v>
      </c>
      <c r="C1093" s="39" t="s">
        <v>112</v>
      </c>
    </row>
    <row r="1094" spans="1:3">
      <c r="A1094" s="46">
        <v>11406113</v>
      </c>
      <c r="B1094" s="46" t="s">
        <v>1047</v>
      </c>
      <c r="C1094" s="39" t="s">
        <v>112</v>
      </c>
    </row>
    <row r="1095" spans="1:3">
      <c r="A1095" s="46">
        <v>11410310</v>
      </c>
      <c r="B1095" s="46" t="s">
        <v>1048</v>
      </c>
      <c r="C1095" s="39" t="s">
        <v>112</v>
      </c>
    </row>
    <row r="1096" spans="1:3">
      <c r="A1096" s="46">
        <v>11411657</v>
      </c>
      <c r="B1096" s="46" t="s">
        <v>1049</v>
      </c>
      <c r="C1096" s="39" t="s">
        <v>112</v>
      </c>
    </row>
    <row r="1097" spans="1:3">
      <c r="A1097" s="46">
        <v>11411717</v>
      </c>
      <c r="B1097" s="46" t="s">
        <v>1050</v>
      </c>
      <c r="C1097" s="39" t="s">
        <v>112</v>
      </c>
    </row>
    <row r="1098" spans="1:3">
      <c r="A1098" s="46">
        <v>11411870</v>
      </c>
      <c r="B1098" s="46" t="s">
        <v>1051</v>
      </c>
      <c r="C1098" s="39" t="s">
        <v>112</v>
      </c>
    </row>
    <row r="1099" spans="1:3">
      <c r="A1099" s="46">
        <v>11422336</v>
      </c>
      <c r="B1099" s="46" t="s">
        <v>1052</v>
      </c>
      <c r="C1099" s="39" t="s">
        <v>112</v>
      </c>
    </row>
    <row r="1100" spans="1:3">
      <c r="A1100" s="46">
        <v>11423146</v>
      </c>
      <c r="B1100" s="46" t="s">
        <v>1053</v>
      </c>
      <c r="C1100" s="39" t="s">
        <v>112</v>
      </c>
    </row>
    <row r="1101" spans="1:3">
      <c r="A1101" s="46">
        <v>11423666</v>
      </c>
      <c r="B1101" s="46" t="s">
        <v>1054</v>
      </c>
      <c r="C1101" s="39" t="s">
        <v>112</v>
      </c>
    </row>
    <row r="1102" spans="1:3">
      <c r="A1102" s="46">
        <v>11428178</v>
      </c>
      <c r="B1102" s="46" t="s">
        <v>1055</v>
      </c>
      <c r="C1102" s="39" t="s">
        <v>112</v>
      </c>
    </row>
    <row r="1103" spans="1:3">
      <c r="A1103" s="46">
        <v>11433222</v>
      </c>
      <c r="B1103" s="46" t="s">
        <v>1322</v>
      </c>
      <c r="C1103" s="39" t="s">
        <v>112</v>
      </c>
    </row>
    <row r="1104" spans="1:3">
      <c r="A1104" s="46">
        <v>11450953</v>
      </c>
      <c r="B1104" s="46" t="s">
        <v>1056</v>
      </c>
      <c r="C1104" s="39" t="s">
        <v>112</v>
      </c>
    </row>
    <row r="1105" spans="1:3">
      <c r="A1105" s="46">
        <v>11460673</v>
      </c>
      <c r="B1105" s="46" t="s">
        <v>1057</v>
      </c>
      <c r="C1105" s="39" t="s">
        <v>112</v>
      </c>
    </row>
    <row r="1106" spans="1:3">
      <c r="A1106" s="46">
        <v>11489286</v>
      </c>
      <c r="B1106" s="46" t="s">
        <v>1058</v>
      </c>
      <c r="C1106" s="39" t="s">
        <v>112</v>
      </c>
    </row>
    <row r="1107" spans="1:3">
      <c r="A1107" s="46">
        <v>11490220</v>
      </c>
      <c r="B1107" s="46" t="s">
        <v>1059</v>
      </c>
      <c r="C1107" s="39" t="s">
        <v>112</v>
      </c>
    </row>
    <row r="1108" spans="1:3">
      <c r="A1108" s="46">
        <v>11500131</v>
      </c>
      <c r="B1108" s="46" t="s">
        <v>1060</v>
      </c>
      <c r="C1108" s="39" t="s">
        <v>112</v>
      </c>
    </row>
    <row r="1109" spans="1:3">
      <c r="A1109" s="46">
        <v>11521794</v>
      </c>
      <c r="B1109" s="46" t="s">
        <v>1061</v>
      </c>
      <c r="C1109" s="39" t="s">
        <v>112</v>
      </c>
    </row>
    <row r="1110" spans="1:3">
      <c r="A1110" s="46">
        <v>11526490</v>
      </c>
      <c r="B1110" s="46" t="s">
        <v>1062</v>
      </c>
      <c r="C1110" s="39" t="s">
        <v>112</v>
      </c>
    </row>
    <row r="1111" spans="1:3">
      <c r="A1111" s="46">
        <v>11532088</v>
      </c>
      <c r="B1111" s="46" t="s">
        <v>1443</v>
      </c>
      <c r="C1111" s="39" t="s">
        <v>112</v>
      </c>
    </row>
    <row r="1112" spans="1:3">
      <c r="A1112" s="46">
        <v>11538990</v>
      </c>
      <c r="B1112" s="46" t="s">
        <v>1063</v>
      </c>
      <c r="C1112" s="39" t="s">
        <v>112</v>
      </c>
    </row>
    <row r="1113" spans="1:3">
      <c r="A1113" s="46">
        <v>11557071</v>
      </c>
      <c r="B1113" s="46" t="s">
        <v>1064</v>
      </c>
      <c r="C1113" s="39" t="s">
        <v>112</v>
      </c>
    </row>
    <row r="1114" spans="1:3">
      <c r="A1114" s="46">
        <v>11564177</v>
      </c>
      <c r="B1114" s="46" t="s">
        <v>1065</v>
      </c>
      <c r="C1114" s="39" t="s">
        <v>112</v>
      </c>
    </row>
    <row r="1115" spans="1:3">
      <c r="A1115" s="46">
        <v>11572343</v>
      </c>
      <c r="B1115" s="46" t="s">
        <v>1066</v>
      </c>
      <c r="C1115" s="39" t="s">
        <v>112</v>
      </c>
    </row>
    <row r="1116" spans="1:3">
      <c r="A1116" s="46">
        <v>11572449</v>
      </c>
      <c r="B1116" s="46" t="s">
        <v>1067</v>
      </c>
      <c r="C1116" s="39" t="s">
        <v>112</v>
      </c>
    </row>
    <row r="1117" spans="1:3">
      <c r="A1117" s="46">
        <v>11574626</v>
      </c>
      <c r="B1117" s="46" t="s">
        <v>1068</v>
      </c>
      <c r="C1117" s="39" t="s">
        <v>112</v>
      </c>
    </row>
    <row r="1118" spans="1:3">
      <c r="A1118" s="46">
        <v>11576861</v>
      </c>
      <c r="B1118" s="46" t="s">
        <v>1069</v>
      </c>
      <c r="C1118" s="39" t="s">
        <v>112</v>
      </c>
    </row>
    <row r="1119" spans="1:3">
      <c r="A1119" s="46">
        <v>11582596</v>
      </c>
      <c r="B1119" s="46" t="s">
        <v>1070</v>
      </c>
      <c r="C1119" s="39" t="s">
        <v>112</v>
      </c>
    </row>
    <row r="1120" spans="1:3">
      <c r="A1120" s="46">
        <v>11590938</v>
      </c>
      <c r="B1120" s="46" t="s">
        <v>1071</v>
      </c>
      <c r="C1120" s="39" t="s">
        <v>112</v>
      </c>
    </row>
    <row r="1121" spans="1:3">
      <c r="A1121" s="46">
        <v>11605700</v>
      </c>
      <c r="B1121" s="46" t="s">
        <v>1072</v>
      </c>
      <c r="C1121" s="39" t="s">
        <v>112</v>
      </c>
    </row>
    <row r="1122" spans="1:3">
      <c r="A1122" s="46">
        <v>11611340</v>
      </c>
      <c r="B1122" s="46" t="s">
        <v>1073</v>
      </c>
      <c r="C1122" s="39" t="s">
        <v>112</v>
      </c>
    </row>
    <row r="1123" spans="1:3">
      <c r="A1123" s="46">
        <v>11614917</v>
      </c>
      <c r="B1123" s="46" t="s">
        <v>1074</v>
      </c>
      <c r="C1123" s="39" t="s">
        <v>112</v>
      </c>
    </row>
    <row r="1124" spans="1:3">
      <c r="A1124" s="46">
        <v>11623891</v>
      </c>
      <c r="B1124" s="46" t="s">
        <v>1600</v>
      </c>
      <c r="C1124" s="39" t="s">
        <v>112</v>
      </c>
    </row>
    <row r="1125" spans="1:3">
      <c r="A1125" s="46">
        <v>11637700</v>
      </c>
      <c r="B1125" s="46" t="s">
        <v>1075</v>
      </c>
      <c r="C1125" s="39" t="s">
        <v>112</v>
      </c>
    </row>
    <row r="1126" spans="1:3">
      <c r="A1126" s="46">
        <v>11686733</v>
      </c>
      <c r="B1126" s="46" t="s">
        <v>1076</v>
      </c>
      <c r="C1126" s="39" t="s">
        <v>112</v>
      </c>
    </row>
    <row r="1127" spans="1:3">
      <c r="A1127" s="46">
        <v>11702998</v>
      </c>
      <c r="B1127" s="46" t="s">
        <v>1077</v>
      </c>
      <c r="C1127" s="39" t="s">
        <v>112</v>
      </c>
    </row>
    <row r="1128" spans="1:3">
      <c r="A1128" s="46">
        <v>11706312</v>
      </c>
      <c r="B1128" s="46" t="s">
        <v>1078</v>
      </c>
      <c r="C1128" s="39" t="s">
        <v>112</v>
      </c>
    </row>
    <row r="1129" spans="1:3">
      <c r="A1129" s="46">
        <v>11733935</v>
      </c>
      <c r="B1129" s="46" t="s">
        <v>1079</v>
      </c>
      <c r="C1129" s="39" t="s">
        <v>112</v>
      </c>
    </row>
    <row r="1130" spans="1:3">
      <c r="A1130" s="46">
        <v>11735414</v>
      </c>
      <c r="B1130" s="46" t="s">
        <v>1080</v>
      </c>
      <c r="C1130" s="39" t="s">
        <v>112</v>
      </c>
    </row>
    <row r="1131" spans="1:3">
      <c r="A1131" s="46">
        <v>11735696</v>
      </c>
      <c r="B1131" s="46" t="s">
        <v>1081</v>
      </c>
      <c r="C1131" s="39" t="s">
        <v>112</v>
      </c>
    </row>
    <row r="1132" spans="1:3">
      <c r="A1132" s="46">
        <v>11735727</v>
      </c>
      <c r="B1132" s="46" t="s">
        <v>1082</v>
      </c>
      <c r="C1132" s="39" t="s">
        <v>112</v>
      </c>
    </row>
    <row r="1133" spans="1:3">
      <c r="A1133" s="46">
        <v>11737815</v>
      </c>
      <c r="B1133" s="46" t="s">
        <v>1083</v>
      </c>
      <c r="C1133" s="39" t="s">
        <v>112</v>
      </c>
    </row>
    <row r="1134" spans="1:3">
      <c r="A1134" s="46">
        <v>11742747</v>
      </c>
      <c r="B1134" s="46" t="s">
        <v>1084</v>
      </c>
      <c r="C1134" s="39" t="s">
        <v>112</v>
      </c>
    </row>
    <row r="1135" spans="1:3">
      <c r="A1135" s="46">
        <v>11751608</v>
      </c>
      <c r="B1135" s="46" t="s">
        <v>1085</v>
      </c>
      <c r="C1135" s="39" t="s">
        <v>112</v>
      </c>
    </row>
    <row r="1136" spans="1:3">
      <c r="A1136" s="46">
        <v>11760990</v>
      </c>
      <c r="B1136" s="46" t="s">
        <v>1086</v>
      </c>
      <c r="C1136" s="39" t="s">
        <v>112</v>
      </c>
    </row>
    <row r="1137" spans="1:3">
      <c r="A1137" s="46">
        <v>11767609</v>
      </c>
      <c r="B1137" s="46" t="s">
        <v>1444</v>
      </c>
      <c r="C1137" s="39" t="s">
        <v>112</v>
      </c>
    </row>
    <row r="1138" spans="1:3">
      <c r="A1138" s="46">
        <v>11770089</v>
      </c>
      <c r="B1138" s="46" t="s">
        <v>1087</v>
      </c>
      <c r="C1138" s="39" t="s">
        <v>112</v>
      </c>
    </row>
    <row r="1139" spans="1:3">
      <c r="A1139" s="46">
        <v>11783577</v>
      </c>
      <c r="B1139" s="46" t="s">
        <v>1088</v>
      </c>
      <c r="C1139" s="39" t="s">
        <v>112</v>
      </c>
    </row>
    <row r="1140" spans="1:3">
      <c r="A1140" s="46">
        <v>11786728</v>
      </c>
      <c r="B1140" s="46" t="s">
        <v>1089</v>
      </c>
      <c r="C1140" s="39" t="s">
        <v>112</v>
      </c>
    </row>
    <row r="1141" spans="1:3">
      <c r="A1141" s="46">
        <v>11801174</v>
      </c>
      <c r="B1141" s="46" t="s">
        <v>1090</v>
      </c>
      <c r="C1141" s="39" t="s">
        <v>112</v>
      </c>
    </row>
    <row r="1142" spans="1:3">
      <c r="A1142" s="46">
        <v>11802487</v>
      </c>
      <c r="B1142" s="46" t="s">
        <v>1091</v>
      </c>
      <c r="C1142" s="39" t="s">
        <v>112</v>
      </c>
    </row>
    <row r="1143" spans="1:3">
      <c r="A1143" s="46">
        <v>11809963</v>
      </c>
      <c r="B1143" s="46" t="s">
        <v>1092</v>
      </c>
      <c r="C1143" s="39" t="s">
        <v>112</v>
      </c>
    </row>
    <row r="1144" spans="1:3">
      <c r="A1144" s="46">
        <v>11815171</v>
      </c>
      <c r="B1144" s="46" t="s">
        <v>1093</v>
      </c>
      <c r="C1144" s="39" t="s">
        <v>112</v>
      </c>
    </row>
    <row r="1145" spans="1:3">
      <c r="A1145" s="46">
        <v>11851089</v>
      </c>
      <c r="B1145" s="46" t="s">
        <v>1094</v>
      </c>
      <c r="C1145" s="39" t="s">
        <v>112</v>
      </c>
    </row>
    <row r="1146" spans="1:3">
      <c r="A1146" s="46">
        <v>11856359</v>
      </c>
      <c r="B1146" s="46" t="s">
        <v>1095</v>
      </c>
      <c r="C1146" s="39" t="s">
        <v>112</v>
      </c>
    </row>
    <row r="1147" spans="1:3">
      <c r="A1147" s="46">
        <v>11881794</v>
      </c>
      <c r="B1147" s="46" t="s">
        <v>1096</v>
      </c>
      <c r="C1147" s="39" t="s">
        <v>112</v>
      </c>
    </row>
    <row r="1148" spans="1:3">
      <c r="A1148" s="46">
        <v>11892544</v>
      </c>
      <c r="B1148" s="46" t="s">
        <v>1097</v>
      </c>
      <c r="C1148" s="39" t="s">
        <v>112</v>
      </c>
    </row>
    <row r="1149" spans="1:3">
      <c r="A1149" s="46">
        <v>11922151</v>
      </c>
      <c r="B1149" s="46" t="s">
        <v>1098</v>
      </c>
      <c r="C1149" s="39" t="s">
        <v>112</v>
      </c>
    </row>
    <row r="1150" spans="1:3">
      <c r="A1150" s="46">
        <v>11931183</v>
      </c>
      <c r="B1150" s="46" t="s">
        <v>1099</v>
      </c>
      <c r="C1150" s="39" t="s">
        <v>112</v>
      </c>
    </row>
    <row r="1151" spans="1:3">
      <c r="A1151" s="46">
        <v>11960482</v>
      </c>
      <c r="B1151" s="46" t="s">
        <v>1100</v>
      </c>
      <c r="C1151" s="39" t="s">
        <v>112</v>
      </c>
    </row>
    <row r="1152" spans="1:3">
      <c r="A1152" s="46">
        <v>11998467</v>
      </c>
      <c r="B1152" s="46" t="s">
        <v>1101</v>
      </c>
      <c r="C1152" s="39" t="s">
        <v>112</v>
      </c>
    </row>
    <row r="1153" spans="1:3">
      <c r="A1153" s="46">
        <v>12028222</v>
      </c>
      <c r="B1153" s="46" t="s">
        <v>1102</v>
      </c>
      <c r="C1153" s="39" t="s">
        <v>112</v>
      </c>
    </row>
    <row r="1154" spans="1:3">
      <c r="A1154" s="46">
        <v>12028854</v>
      </c>
      <c r="B1154" s="46" t="s">
        <v>1103</v>
      </c>
      <c r="C1154" s="39" t="s">
        <v>112</v>
      </c>
    </row>
    <row r="1155" spans="1:3">
      <c r="A1155" s="46">
        <v>12036434</v>
      </c>
      <c r="B1155" s="46" t="s">
        <v>1104</v>
      </c>
      <c r="C1155" s="39" t="s">
        <v>112</v>
      </c>
    </row>
    <row r="1156" spans="1:3">
      <c r="A1156" s="46">
        <v>12046450</v>
      </c>
      <c r="B1156" s="46" t="s">
        <v>1105</v>
      </c>
      <c r="C1156" s="39" t="s">
        <v>112</v>
      </c>
    </row>
    <row r="1157" spans="1:3">
      <c r="A1157" s="46">
        <v>12051586</v>
      </c>
      <c r="B1157" s="46" t="s">
        <v>1106</v>
      </c>
      <c r="C1157" s="39" t="s">
        <v>112</v>
      </c>
    </row>
    <row r="1158" spans="1:3">
      <c r="A1158" s="46">
        <v>12055288</v>
      </c>
      <c r="B1158" s="46" t="s">
        <v>1107</v>
      </c>
      <c r="C1158" s="39" t="s">
        <v>112</v>
      </c>
    </row>
    <row r="1159" spans="1:3">
      <c r="A1159" s="46">
        <v>12065967</v>
      </c>
      <c r="B1159" s="46" t="s">
        <v>1108</v>
      </c>
      <c r="C1159" s="39" t="s">
        <v>112</v>
      </c>
    </row>
    <row r="1160" spans="1:3">
      <c r="A1160" s="46">
        <v>12112520</v>
      </c>
      <c r="B1160" s="46" t="s">
        <v>1386</v>
      </c>
      <c r="C1160" s="39" t="s">
        <v>112</v>
      </c>
    </row>
    <row r="1161" spans="1:3">
      <c r="A1161" s="46">
        <v>12135248</v>
      </c>
      <c r="B1161" s="46" t="s">
        <v>1109</v>
      </c>
      <c r="C1161" s="39" t="s">
        <v>112</v>
      </c>
    </row>
    <row r="1162" spans="1:3">
      <c r="A1162" s="46">
        <v>12158752</v>
      </c>
      <c r="B1162" s="46" t="s">
        <v>1110</v>
      </c>
      <c r="C1162" s="39" t="s">
        <v>112</v>
      </c>
    </row>
    <row r="1163" spans="1:3">
      <c r="A1163" s="46">
        <v>12166527</v>
      </c>
      <c r="B1163" s="46" t="s">
        <v>1556</v>
      </c>
      <c r="C1163" s="39" t="s">
        <v>112</v>
      </c>
    </row>
    <row r="1164" spans="1:3">
      <c r="A1164" s="46">
        <v>12183261</v>
      </c>
      <c r="B1164" s="46" t="s">
        <v>1111</v>
      </c>
      <c r="C1164" s="39" t="s">
        <v>112</v>
      </c>
    </row>
    <row r="1165" spans="1:3">
      <c r="A1165" s="46">
        <v>12213675</v>
      </c>
      <c r="B1165" s="46" t="s">
        <v>1253</v>
      </c>
      <c r="C1165" s="39" t="s">
        <v>112</v>
      </c>
    </row>
    <row r="1166" spans="1:3">
      <c r="A1166" s="46">
        <v>12245818</v>
      </c>
      <c r="B1166" s="46" t="s">
        <v>1112</v>
      </c>
      <c r="C1166" s="39" t="s">
        <v>112</v>
      </c>
    </row>
    <row r="1167" spans="1:3">
      <c r="A1167" s="46">
        <v>12246114</v>
      </c>
      <c r="B1167" s="46" t="s">
        <v>1113</v>
      </c>
      <c r="C1167" s="39" t="s">
        <v>112</v>
      </c>
    </row>
    <row r="1168" spans="1:3">
      <c r="A1168" s="46">
        <v>12253539</v>
      </c>
      <c r="B1168" s="46" t="s">
        <v>1114</v>
      </c>
      <c r="C1168" s="39" t="s">
        <v>112</v>
      </c>
    </row>
    <row r="1169" spans="1:3">
      <c r="A1169" s="46">
        <v>12264098</v>
      </c>
      <c r="B1169" s="46" t="s">
        <v>1115</v>
      </c>
      <c r="C1169" s="39" t="s">
        <v>112</v>
      </c>
    </row>
    <row r="1170" spans="1:3">
      <c r="A1170" s="46">
        <v>12279773</v>
      </c>
      <c r="B1170" s="46" t="s">
        <v>1116</v>
      </c>
      <c r="C1170" s="39" t="s">
        <v>112</v>
      </c>
    </row>
    <row r="1171" spans="1:3">
      <c r="A1171" s="46">
        <v>12308631</v>
      </c>
      <c r="B1171" s="46" t="s">
        <v>1117</v>
      </c>
      <c r="C1171" s="39" t="s">
        <v>112</v>
      </c>
    </row>
    <row r="1172" spans="1:3">
      <c r="A1172" s="46">
        <v>12310734</v>
      </c>
      <c r="B1172" s="46" t="s">
        <v>1118</v>
      </c>
      <c r="C1172" s="39" t="s">
        <v>112</v>
      </c>
    </row>
    <row r="1173" spans="1:3">
      <c r="A1173" s="46">
        <v>12325871</v>
      </c>
      <c r="B1173" s="46" t="s">
        <v>1119</v>
      </c>
      <c r="C1173" s="39" t="s">
        <v>112</v>
      </c>
    </row>
    <row r="1174" spans="1:3">
      <c r="A1174" s="46">
        <v>12332546</v>
      </c>
      <c r="B1174" s="46" t="s">
        <v>1120</v>
      </c>
      <c r="C1174" s="39" t="s">
        <v>112</v>
      </c>
    </row>
    <row r="1175" spans="1:3">
      <c r="A1175" s="46">
        <v>12346659</v>
      </c>
      <c r="B1175" s="46" t="s">
        <v>1121</v>
      </c>
      <c r="C1175" s="39" t="s">
        <v>112</v>
      </c>
    </row>
    <row r="1176" spans="1:3">
      <c r="A1176" s="46">
        <v>12359775</v>
      </c>
      <c r="B1176" s="46" t="s">
        <v>1122</v>
      </c>
      <c r="C1176" s="39" t="s">
        <v>112</v>
      </c>
    </row>
    <row r="1177" spans="1:3">
      <c r="A1177" s="46">
        <v>12368780</v>
      </c>
      <c r="B1177" s="46" t="s">
        <v>1716</v>
      </c>
      <c r="C1177" s="39" t="s">
        <v>112</v>
      </c>
    </row>
    <row r="1178" spans="1:3">
      <c r="A1178" s="46">
        <v>12369093</v>
      </c>
      <c r="B1178" s="46" t="s">
        <v>1445</v>
      </c>
      <c r="C1178" s="39" t="s">
        <v>112</v>
      </c>
    </row>
    <row r="1179" spans="1:3">
      <c r="A1179" s="46">
        <v>12381154</v>
      </c>
      <c r="B1179" s="46" t="s">
        <v>1123</v>
      </c>
      <c r="C1179" s="39" t="s">
        <v>112</v>
      </c>
    </row>
    <row r="1180" spans="1:3">
      <c r="A1180" s="46">
        <v>12385399</v>
      </c>
      <c r="B1180" s="46" t="s">
        <v>1124</v>
      </c>
      <c r="C1180" s="39" t="s">
        <v>112</v>
      </c>
    </row>
    <row r="1181" spans="1:3">
      <c r="A1181" s="46">
        <v>12400070</v>
      </c>
      <c r="B1181" s="46" t="s">
        <v>1881</v>
      </c>
      <c r="C1181" s="39" t="s">
        <v>112</v>
      </c>
    </row>
    <row r="1182" spans="1:3">
      <c r="A1182" s="46">
        <v>12400756</v>
      </c>
      <c r="B1182" s="46" t="s">
        <v>1125</v>
      </c>
      <c r="C1182" s="39" t="s">
        <v>112</v>
      </c>
    </row>
    <row r="1183" spans="1:3">
      <c r="A1183" s="46">
        <v>12405989</v>
      </c>
      <c r="B1183" s="46" t="s">
        <v>1126</v>
      </c>
      <c r="C1183" s="39" t="s">
        <v>112</v>
      </c>
    </row>
    <row r="1184" spans="1:3">
      <c r="A1184" s="46">
        <v>12431283</v>
      </c>
      <c r="B1184" s="46" t="s">
        <v>1127</v>
      </c>
      <c r="C1184" s="39" t="s">
        <v>112</v>
      </c>
    </row>
    <row r="1185" spans="1:3">
      <c r="A1185" s="46">
        <v>12440690</v>
      </c>
      <c r="B1185" s="46" t="s">
        <v>1128</v>
      </c>
      <c r="C1185" s="39" t="s">
        <v>112</v>
      </c>
    </row>
    <row r="1186" spans="1:3">
      <c r="A1186" s="46">
        <v>12447249</v>
      </c>
      <c r="B1186" s="46" t="s">
        <v>1387</v>
      </c>
      <c r="C1186" s="39" t="s">
        <v>112</v>
      </c>
    </row>
    <row r="1187" spans="1:3">
      <c r="A1187" s="46">
        <v>12457986</v>
      </c>
      <c r="B1187" s="46" t="s">
        <v>1389</v>
      </c>
      <c r="C1187" s="39" t="s">
        <v>112</v>
      </c>
    </row>
    <row r="1188" spans="1:3">
      <c r="A1188" s="46">
        <v>12476989</v>
      </c>
      <c r="B1188" s="46" t="s">
        <v>1129</v>
      </c>
      <c r="C1188" s="39" t="s">
        <v>112</v>
      </c>
    </row>
    <row r="1189" spans="1:3">
      <c r="A1189" s="46">
        <v>12488797</v>
      </c>
      <c r="B1189" s="46" t="s">
        <v>1717</v>
      </c>
      <c r="C1189" s="39" t="s">
        <v>112</v>
      </c>
    </row>
    <row r="1190" spans="1:3">
      <c r="A1190" s="46">
        <v>12491523</v>
      </c>
      <c r="B1190" s="46" t="s">
        <v>1718</v>
      </c>
      <c r="C1190" s="39" t="s">
        <v>112</v>
      </c>
    </row>
    <row r="1191" spans="1:3">
      <c r="A1191" s="46">
        <v>12492296</v>
      </c>
      <c r="B1191" s="46" t="s">
        <v>1130</v>
      </c>
      <c r="C1191" s="39" t="s">
        <v>112</v>
      </c>
    </row>
    <row r="1192" spans="1:3">
      <c r="A1192" s="46">
        <v>12494993</v>
      </c>
      <c r="B1192" s="46" t="s">
        <v>1131</v>
      </c>
      <c r="C1192" s="39" t="s">
        <v>112</v>
      </c>
    </row>
    <row r="1193" spans="1:3">
      <c r="A1193" s="46">
        <v>12500162</v>
      </c>
      <c r="B1193" s="46" t="s">
        <v>1132</v>
      </c>
      <c r="C1193" s="39" t="s">
        <v>112</v>
      </c>
    </row>
    <row r="1194" spans="1:3">
      <c r="A1194" s="46">
        <v>12503096</v>
      </c>
      <c r="B1194" s="46" t="s">
        <v>1133</v>
      </c>
      <c r="C1194" s="39" t="s">
        <v>112</v>
      </c>
    </row>
    <row r="1195" spans="1:3">
      <c r="A1195" s="46">
        <v>12507000</v>
      </c>
      <c r="B1195" s="46" t="s">
        <v>1134</v>
      </c>
      <c r="C1195" s="39" t="s">
        <v>112</v>
      </c>
    </row>
    <row r="1196" spans="1:3">
      <c r="A1196" s="46">
        <v>12525357</v>
      </c>
      <c r="B1196" s="46" t="s">
        <v>1135</v>
      </c>
      <c r="C1196" s="39" t="s">
        <v>112</v>
      </c>
    </row>
    <row r="1197" spans="1:3">
      <c r="A1197" s="46">
        <v>12527296</v>
      </c>
      <c r="B1197" s="46" t="s">
        <v>1136</v>
      </c>
      <c r="C1197" s="39" t="s">
        <v>112</v>
      </c>
    </row>
    <row r="1198" spans="1:3">
      <c r="A1198" s="46">
        <v>12538940</v>
      </c>
      <c r="B1198" s="46" t="s">
        <v>1137</v>
      </c>
      <c r="C1198" s="39" t="s">
        <v>112</v>
      </c>
    </row>
    <row r="1199" spans="1:3">
      <c r="A1199" s="46">
        <v>12552963</v>
      </c>
      <c r="B1199" s="46" t="s">
        <v>1719</v>
      </c>
      <c r="C1199" s="39" t="s">
        <v>112</v>
      </c>
    </row>
    <row r="1200" spans="1:3">
      <c r="A1200" s="46">
        <v>12570843</v>
      </c>
      <c r="B1200" s="46" t="s">
        <v>1446</v>
      </c>
      <c r="C1200" s="39" t="s">
        <v>112</v>
      </c>
    </row>
    <row r="1201" spans="1:3">
      <c r="A1201" s="46">
        <v>12646180</v>
      </c>
      <c r="B1201" s="46" t="s">
        <v>1138</v>
      </c>
      <c r="C1201" s="39" t="s">
        <v>112</v>
      </c>
    </row>
    <row r="1202" spans="1:3">
      <c r="A1202" s="46">
        <v>12666916</v>
      </c>
      <c r="B1202" s="46" t="s">
        <v>1139</v>
      </c>
      <c r="C1202" s="39" t="s">
        <v>112</v>
      </c>
    </row>
    <row r="1203" spans="1:3">
      <c r="A1203" s="46">
        <v>12680000</v>
      </c>
      <c r="B1203" s="46" t="s">
        <v>1447</v>
      </c>
      <c r="C1203" s="39" t="s">
        <v>112</v>
      </c>
    </row>
    <row r="1204" spans="1:3">
      <c r="A1204" s="46">
        <v>12697621</v>
      </c>
      <c r="B1204" s="46" t="s">
        <v>1557</v>
      </c>
      <c r="C1204" s="39" t="s">
        <v>112</v>
      </c>
    </row>
    <row r="1205" spans="1:3">
      <c r="A1205" s="46">
        <v>12726417</v>
      </c>
      <c r="B1205" s="46" t="s">
        <v>1448</v>
      </c>
      <c r="C1205" s="39" t="s">
        <v>112</v>
      </c>
    </row>
    <row r="1206" spans="1:3">
      <c r="A1206" s="46">
        <v>12733044</v>
      </c>
      <c r="B1206" s="46" t="s">
        <v>1385</v>
      </c>
      <c r="C1206" s="39" t="s">
        <v>112</v>
      </c>
    </row>
    <row r="1207" spans="1:3">
      <c r="A1207" s="46">
        <v>12745248</v>
      </c>
      <c r="B1207" s="46" t="s">
        <v>1140</v>
      </c>
      <c r="C1207" s="39" t="s">
        <v>112</v>
      </c>
    </row>
    <row r="1208" spans="1:3">
      <c r="A1208" s="46">
        <v>12749080</v>
      </c>
      <c r="B1208" s="46" t="s">
        <v>1720</v>
      </c>
      <c r="C1208" s="39" t="s">
        <v>112</v>
      </c>
    </row>
    <row r="1209" spans="1:3">
      <c r="A1209" s="46">
        <v>12751668</v>
      </c>
      <c r="B1209" s="46" t="s">
        <v>1141</v>
      </c>
      <c r="C1209" s="39" t="s">
        <v>112</v>
      </c>
    </row>
    <row r="1210" spans="1:3">
      <c r="A1210" s="46">
        <v>12756625</v>
      </c>
      <c r="B1210" s="46" t="s">
        <v>1884</v>
      </c>
      <c r="C1210" s="39" t="s">
        <v>112</v>
      </c>
    </row>
    <row r="1211" spans="1:3">
      <c r="A1211" s="46">
        <v>12780061</v>
      </c>
      <c r="B1211" s="46" t="s">
        <v>1955</v>
      </c>
      <c r="C1211" s="39" t="s">
        <v>112</v>
      </c>
    </row>
    <row r="1212" spans="1:3">
      <c r="A1212" s="46">
        <v>12794057</v>
      </c>
      <c r="B1212" s="46" t="s">
        <v>1449</v>
      </c>
      <c r="C1212" s="39" t="s">
        <v>112</v>
      </c>
    </row>
    <row r="1213" spans="1:3">
      <c r="A1213" s="46">
        <v>12794063</v>
      </c>
      <c r="B1213" s="46" t="s">
        <v>1595</v>
      </c>
      <c r="C1213" s="39" t="s">
        <v>112</v>
      </c>
    </row>
    <row r="1214" spans="1:3">
      <c r="A1214" s="46">
        <v>12797742</v>
      </c>
      <c r="B1214" s="46" t="s">
        <v>1142</v>
      </c>
      <c r="C1214" s="39" t="s">
        <v>112</v>
      </c>
    </row>
    <row r="1215" spans="1:3">
      <c r="A1215" s="46">
        <v>12834265</v>
      </c>
      <c r="B1215" s="46" t="s">
        <v>1323</v>
      </c>
      <c r="C1215" s="39" t="s">
        <v>112</v>
      </c>
    </row>
    <row r="1216" spans="1:3">
      <c r="A1216" s="46">
        <v>12841414</v>
      </c>
      <c r="B1216" s="46" t="s">
        <v>1324</v>
      </c>
      <c r="C1216" s="39" t="s">
        <v>112</v>
      </c>
    </row>
    <row r="1217" spans="1:3">
      <c r="A1217" s="46">
        <v>12860297</v>
      </c>
      <c r="B1217" s="46" t="s">
        <v>1450</v>
      </c>
      <c r="C1217" s="39" t="s">
        <v>112</v>
      </c>
    </row>
    <row r="1218" spans="1:3">
      <c r="A1218" s="46">
        <v>12865461</v>
      </c>
      <c r="B1218" s="46" t="s">
        <v>1325</v>
      </c>
      <c r="C1218" s="39" t="s">
        <v>112</v>
      </c>
    </row>
    <row r="1219" spans="1:3">
      <c r="A1219" s="46">
        <v>12886090</v>
      </c>
      <c r="B1219" s="46" t="s">
        <v>1451</v>
      </c>
      <c r="C1219" s="39" t="s">
        <v>112</v>
      </c>
    </row>
    <row r="1220" spans="1:3">
      <c r="A1220" s="46">
        <v>12900074</v>
      </c>
      <c r="B1220" s="46" t="s">
        <v>1604</v>
      </c>
      <c r="C1220" s="39" t="s">
        <v>112</v>
      </c>
    </row>
    <row r="1221" spans="1:3">
      <c r="A1221" s="46">
        <v>12905462</v>
      </c>
      <c r="B1221" s="46" t="s">
        <v>1326</v>
      </c>
      <c r="C1221" s="39" t="s">
        <v>112</v>
      </c>
    </row>
    <row r="1222" spans="1:3">
      <c r="A1222" s="46">
        <v>12913467</v>
      </c>
      <c r="B1222" s="46" t="s">
        <v>1327</v>
      </c>
      <c r="C1222" s="39" t="s">
        <v>112</v>
      </c>
    </row>
    <row r="1223" spans="1:3">
      <c r="A1223" s="46">
        <v>12945838</v>
      </c>
      <c r="B1223" s="46" t="s">
        <v>1452</v>
      </c>
      <c r="C1223" s="39" t="s">
        <v>112</v>
      </c>
    </row>
    <row r="1224" spans="1:3">
      <c r="A1224" s="46">
        <v>12954839</v>
      </c>
      <c r="B1224" s="46" t="s">
        <v>1328</v>
      </c>
      <c r="C1224" s="39" t="s">
        <v>112</v>
      </c>
    </row>
    <row r="1225" spans="1:3">
      <c r="A1225" s="46">
        <v>12973305</v>
      </c>
      <c r="B1225" s="46" t="s">
        <v>1453</v>
      </c>
      <c r="C1225" s="39" t="s">
        <v>112</v>
      </c>
    </row>
    <row r="1226" spans="1:3">
      <c r="A1226" s="46">
        <v>12979012</v>
      </c>
      <c r="B1226" s="46" t="s">
        <v>1329</v>
      </c>
      <c r="C1226" s="39" t="s">
        <v>112</v>
      </c>
    </row>
    <row r="1227" spans="1:3">
      <c r="A1227" s="46">
        <v>12996766</v>
      </c>
      <c r="B1227" s="46" t="s">
        <v>1330</v>
      </c>
      <c r="C1227" s="39" t="s">
        <v>112</v>
      </c>
    </row>
    <row r="1228" spans="1:3">
      <c r="A1228" s="46">
        <v>12999434</v>
      </c>
      <c r="B1228" s="46" t="s">
        <v>1904</v>
      </c>
      <c r="C1228" s="39" t="s">
        <v>112</v>
      </c>
    </row>
    <row r="1229" spans="1:3">
      <c r="A1229" s="46">
        <v>14030022</v>
      </c>
      <c r="B1229" s="46" t="s">
        <v>1454</v>
      </c>
      <c r="C1229" s="39" t="s">
        <v>112</v>
      </c>
    </row>
    <row r="1230" spans="1:3">
      <c r="A1230" s="46">
        <v>14033782</v>
      </c>
      <c r="B1230" s="46" t="s">
        <v>1331</v>
      </c>
      <c r="C1230" s="39" t="s">
        <v>112</v>
      </c>
    </row>
    <row r="1231" spans="1:3">
      <c r="A1231" s="46">
        <v>14041557</v>
      </c>
      <c r="B1231" s="46" t="s">
        <v>1332</v>
      </c>
      <c r="C1231" s="39" t="s">
        <v>112</v>
      </c>
    </row>
    <row r="1232" spans="1:3">
      <c r="A1232" s="46">
        <v>14044544</v>
      </c>
      <c r="B1232" s="46" t="s">
        <v>1384</v>
      </c>
      <c r="C1232" s="39" t="s">
        <v>112</v>
      </c>
    </row>
    <row r="1233" spans="1:3">
      <c r="A1233" s="46">
        <v>14046023</v>
      </c>
      <c r="B1233" s="46" t="s">
        <v>1333</v>
      </c>
      <c r="C1233" s="39" t="s">
        <v>112</v>
      </c>
    </row>
    <row r="1234" spans="1:3">
      <c r="A1234" s="46">
        <v>14048186</v>
      </c>
      <c r="B1234" s="46" t="s">
        <v>1334</v>
      </c>
      <c r="C1234" s="39" t="s">
        <v>112</v>
      </c>
    </row>
    <row r="1235" spans="1:3">
      <c r="A1235" s="46">
        <v>14067574</v>
      </c>
      <c r="B1235" s="46" t="s">
        <v>1335</v>
      </c>
      <c r="C1235" s="39" t="s">
        <v>112</v>
      </c>
    </row>
    <row r="1236" spans="1:3">
      <c r="A1236" s="46">
        <v>14069426</v>
      </c>
      <c r="B1236" s="46" t="s">
        <v>1455</v>
      </c>
      <c r="C1236" s="39" t="s">
        <v>112</v>
      </c>
    </row>
    <row r="1237" spans="1:3">
      <c r="A1237" s="46">
        <v>14077897</v>
      </c>
      <c r="B1237" s="46" t="s">
        <v>1336</v>
      </c>
      <c r="C1237" s="39" t="s">
        <v>112</v>
      </c>
    </row>
    <row r="1238" spans="1:3">
      <c r="A1238" s="46">
        <v>14082314</v>
      </c>
      <c r="B1238" s="46" t="s">
        <v>1390</v>
      </c>
      <c r="C1238" s="39" t="s">
        <v>112</v>
      </c>
    </row>
    <row r="1239" spans="1:3">
      <c r="A1239" s="46">
        <v>14090633</v>
      </c>
      <c r="B1239" s="46" t="s">
        <v>1392</v>
      </c>
      <c r="C1239" s="39" t="s">
        <v>112</v>
      </c>
    </row>
    <row r="1240" spans="1:3">
      <c r="A1240" s="46">
        <v>14095381</v>
      </c>
      <c r="B1240" s="46" t="s">
        <v>1558</v>
      </c>
      <c r="C1240" s="39" t="s">
        <v>112</v>
      </c>
    </row>
    <row r="1241" spans="1:3">
      <c r="A1241" s="46">
        <v>14102342</v>
      </c>
      <c r="B1241" s="46" t="s">
        <v>1721</v>
      </c>
      <c r="C1241" s="39" t="s">
        <v>112</v>
      </c>
    </row>
    <row r="1242" spans="1:3">
      <c r="A1242" s="46">
        <v>14121569</v>
      </c>
      <c r="B1242" s="46" t="s">
        <v>1722</v>
      </c>
      <c r="C1242" s="39" t="s">
        <v>112</v>
      </c>
    </row>
    <row r="1243" spans="1:3">
      <c r="A1243" s="46">
        <v>14178826</v>
      </c>
      <c r="B1243" s="46" t="s">
        <v>1559</v>
      </c>
      <c r="C1243" s="39" t="s">
        <v>112</v>
      </c>
    </row>
    <row r="1244" spans="1:3">
      <c r="A1244" s="46">
        <v>14180158</v>
      </c>
      <c r="B1244" s="46" t="s">
        <v>1981</v>
      </c>
      <c r="C1244" s="39" t="s">
        <v>112</v>
      </c>
    </row>
    <row r="1245" spans="1:3">
      <c r="A1245" s="46">
        <v>14199424</v>
      </c>
      <c r="B1245" s="46" t="s">
        <v>1456</v>
      </c>
      <c r="C1245" s="39" t="s">
        <v>112</v>
      </c>
    </row>
    <row r="1246" spans="1:3">
      <c r="A1246" s="46">
        <v>14224950</v>
      </c>
      <c r="B1246" s="46" t="s">
        <v>1391</v>
      </c>
      <c r="C1246" s="39" t="s">
        <v>112</v>
      </c>
    </row>
    <row r="1247" spans="1:3">
      <c r="A1247" s="46">
        <v>14231252</v>
      </c>
      <c r="B1247" s="46" t="s">
        <v>1382</v>
      </c>
      <c r="C1247" s="39" t="s">
        <v>112</v>
      </c>
    </row>
    <row r="1248" spans="1:3">
      <c r="A1248" s="46">
        <v>14249602</v>
      </c>
      <c r="B1248" s="46" t="s">
        <v>1388</v>
      </c>
      <c r="C1248" s="39" t="s">
        <v>112</v>
      </c>
    </row>
    <row r="1249" spans="1:3">
      <c r="A1249" s="46">
        <v>14265788</v>
      </c>
      <c r="B1249" s="46" t="s">
        <v>1457</v>
      </c>
      <c r="C1249" s="39" t="s">
        <v>112</v>
      </c>
    </row>
    <row r="1250" spans="1:3">
      <c r="A1250" s="46">
        <v>14267296</v>
      </c>
      <c r="B1250" s="46" t="s">
        <v>1723</v>
      </c>
      <c r="C1250" s="39" t="s">
        <v>112</v>
      </c>
    </row>
    <row r="1251" spans="1:3">
      <c r="A1251" s="46">
        <v>14267540</v>
      </c>
      <c r="B1251" s="46" t="s">
        <v>1383</v>
      </c>
      <c r="C1251" s="39" t="s">
        <v>112</v>
      </c>
    </row>
    <row r="1252" spans="1:3">
      <c r="A1252" s="46">
        <v>14292302</v>
      </c>
      <c r="B1252" s="46" t="s">
        <v>1458</v>
      </c>
      <c r="C1252" s="39" t="s">
        <v>112</v>
      </c>
    </row>
    <row r="1253" spans="1:3">
      <c r="A1253" s="46">
        <v>14296895</v>
      </c>
      <c r="B1253" s="46" t="s">
        <v>1459</v>
      </c>
      <c r="C1253" s="39" t="s">
        <v>112</v>
      </c>
    </row>
    <row r="1254" spans="1:3">
      <c r="A1254" s="46">
        <v>14320352</v>
      </c>
      <c r="B1254" s="46" t="s">
        <v>1460</v>
      </c>
      <c r="C1254" s="39" t="s">
        <v>112</v>
      </c>
    </row>
    <row r="1255" spans="1:3">
      <c r="A1255" s="46">
        <v>14342069</v>
      </c>
      <c r="B1255" s="46" t="s">
        <v>1461</v>
      </c>
      <c r="C1255" s="39" t="s">
        <v>112</v>
      </c>
    </row>
    <row r="1256" spans="1:3">
      <c r="A1256" s="46">
        <v>14345949</v>
      </c>
      <c r="B1256" s="46" t="s">
        <v>1462</v>
      </c>
      <c r="C1256" s="39" t="s">
        <v>112</v>
      </c>
    </row>
    <row r="1257" spans="1:3">
      <c r="A1257" s="46">
        <v>14351766</v>
      </c>
      <c r="B1257" s="46" t="s">
        <v>1463</v>
      </c>
      <c r="C1257" s="39" t="s">
        <v>112</v>
      </c>
    </row>
    <row r="1258" spans="1:3">
      <c r="A1258" s="46">
        <v>14371183</v>
      </c>
      <c r="B1258" s="46" t="s">
        <v>1464</v>
      </c>
      <c r="C1258" s="39" t="s">
        <v>112</v>
      </c>
    </row>
    <row r="1259" spans="1:3">
      <c r="A1259" s="46">
        <v>14379180</v>
      </c>
      <c r="B1259" s="46" t="s">
        <v>1465</v>
      </c>
      <c r="C1259" s="39" t="s">
        <v>112</v>
      </c>
    </row>
    <row r="1260" spans="1:3">
      <c r="A1260" s="46">
        <v>14380101</v>
      </c>
      <c r="B1260" s="46" t="s">
        <v>1501</v>
      </c>
      <c r="C1260" s="39" t="s">
        <v>112</v>
      </c>
    </row>
    <row r="1261" spans="1:3">
      <c r="A1261" s="46">
        <v>14405367</v>
      </c>
      <c r="B1261" s="46" t="s">
        <v>1560</v>
      </c>
      <c r="C1261" s="39" t="s">
        <v>112</v>
      </c>
    </row>
    <row r="1262" spans="1:3">
      <c r="A1262" s="46">
        <v>14421291</v>
      </c>
      <c r="B1262" s="46" t="s">
        <v>1466</v>
      </c>
      <c r="C1262" s="39" t="s">
        <v>112</v>
      </c>
    </row>
    <row r="1263" spans="1:3">
      <c r="A1263" s="46">
        <v>14526390</v>
      </c>
      <c r="B1263" s="46" t="s">
        <v>1493</v>
      </c>
      <c r="C1263" s="39" t="s">
        <v>112</v>
      </c>
    </row>
    <row r="1264" spans="1:3">
      <c r="A1264" s="46">
        <v>14528041</v>
      </c>
      <c r="B1264" s="46" t="s">
        <v>1467</v>
      </c>
      <c r="C1264" s="39" t="s">
        <v>112</v>
      </c>
    </row>
    <row r="1265" spans="1:3">
      <c r="A1265" s="46">
        <v>14537152</v>
      </c>
      <c r="B1265" s="46" t="s">
        <v>1468</v>
      </c>
      <c r="C1265" s="39" t="s">
        <v>112</v>
      </c>
    </row>
    <row r="1266" spans="1:3">
      <c r="A1266" s="46">
        <v>14541656</v>
      </c>
      <c r="B1266" s="46" t="s">
        <v>1513</v>
      </c>
      <c r="C1266" s="39" t="s">
        <v>112</v>
      </c>
    </row>
    <row r="1267" spans="1:3">
      <c r="A1267" s="46">
        <v>14581673</v>
      </c>
      <c r="B1267" s="46" t="s">
        <v>1495</v>
      </c>
      <c r="C1267" s="39" t="s">
        <v>112</v>
      </c>
    </row>
    <row r="1268" spans="1:3">
      <c r="A1268" s="46">
        <v>14584499</v>
      </c>
      <c r="B1268" s="46" t="s">
        <v>1499</v>
      </c>
      <c r="C1268" s="39" t="s">
        <v>112</v>
      </c>
    </row>
    <row r="1269" spans="1:3">
      <c r="A1269" s="46">
        <v>14605190</v>
      </c>
      <c r="B1269" s="46" t="s">
        <v>1490</v>
      </c>
      <c r="C1269" s="39" t="s">
        <v>112</v>
      </c>
    </row>
    <row r="1270" spans="1:3">
      <c r="A1270" s="46">
        <v>14667713</v>
      </c>
      <c r="B1270" s="46" t="s">
        <v>1517</v>
      </c>
      <c r="C1270" s="39" t="s">
        <v>112</v>
      </c>
    </row>
    <row r="1271" spans="1:3">
      <c r="A1271" s="46">
        <v>14695690</v>
      </c>
      <c r="B1271" s="46" t="s">
        <v>1724</v>
      </c>
      <c r="C1271" s="39" t="s">
        <v>112</v>
      </c>
    </row>
    <row r="1272" spans="1:3">
      <c r="A1272" s="46">
        <v>14697789</v>
      </c>
      <c r="B1272" s="46" t="s">
        <v>1612</v>
      </c>
      <c r="C1272" s="39" t="s">
        <v>112</v>
      </c>
    </row>
    <row r="1273" spans="1:3">
      <c r="A1273" s="46">
        <v>14713927</v>
      </c>
      <c r="B1273" s="46" t="s">
        <v>1561</v>
      </c>
      <c r="C1273" s="39" t="s">
        <v>112</v>
      </c>
    </row>
    <row r="1274" spans="1:3">
      <c r="A1274" s="46">
        <v>14716529</v>
      </c>
      <c r="B1274" s="46" t="s">
        <v>1562</v>
      </c>
      <c r="C1274" s="39" t="s">
        <v>112</v>
      </c>
    </row>
    <row r="1275" spans="1:3">
      <c r="A1275" s="46">
        <v>14732528</v>
      </c>
      <c r="B1275" s="46" t="s">
        <v>1516</v>
      </c>
      <c r="C1275" s="39" t="s">
        <v>112</v>
      </c>
    </row>
    <row r="1276" spans="1:3">
      <c r="A1276" s="46">
        <v>14735656</v>
      </c>
      <c r="B1276" s="46" t="s">
        <v>1563</v>
      </c>
      <c r="C1276" s="39" t="s">
        <v>112</v>
      </c>
    </row>
    <row r="1277" spans="1:3">
      <c r="A1277" s="46">
        <v>14762446</v>
      </c>
      <c r="B1277" s="46" t="s">
        <v>1564</v>
      </c>
      <c r="C1277" s="39" t="s">
        <v>112</v>
      </c>
    </row>
    <row r="1278" spans="1:3">
      <c r="A1278" s="46">
        <v>14790543</v>
      </c>
      <c r="B1278" s="46" t="s">
        <v>1565</v>
      </c>
      <c r="C1278" s="39" t="s">
        <v>112</v>
      </c>
    </row>
    <row r="1279" spans="1:3">
      <c r="A1279" s="46">
        <v>14807456</v>
      </c>
      <c r="B1279" s="46" t="s">
        <v>1725</v>
      </c>
      <c r="C1279" s="39" t="s">
        <v>112</v>
      </c>
    </row>
    <row r="1280" spans="1:3">
      <c r="A1280" s="46">
        <v>14811883</v>
      </c>
      <c r="B1280" s="46" t="s">
        <v>1566</v>
      </c>
      <c r="C1280" s="39" t="s">
        <v>112</v>
      </c>
    </row>
    <row r="1281" spans="1:3">
      <c r="A1281" s="46">
        <v>14870383</v>
      </c>
      <c r="B1281" s="46" t="s">
        <v>1567</v>
      </c>
      <c r="C1281" s="39" t="s">
        <v>112</v>
      </c>
    </row>
    <row r="1282" spans="1:3">
      <c r="A1282" s="46">
        <v>14931558</v>
      </c>
      <c r="B1282" s="46" t="s">
        <v>1726</v>
      </c>
      <c r="C1282" s="39" t="s">
        <v>112</v>
      </c>
    </row>
    <row r="1283" spans="1:3">
      <c r="A1283" s="46">
        <v>16018410</v>
      </c>
      <c r="B1283" s="46" t="s">
        <v>1568</v>
      </c>
      <c r="C1283" s="39" t="s">
        <v>112</v>
      </c>
    </row>
    <row r="1284" spans="1:3">
      <c r="A1284" s="46">
        <v>16030960</v>
      </c>
      <c r="B1284" s="46" t="s">
        <v>1615</v>
      </c>
      <c r="C1284" s="39" t="s">
        <v>112</v>
      </c>
    </row>
    <row r="1285" spans="1:3">
      <c r="A1285" s="46">
        <v>16061759</v>
      </c>
      <c r="B1285" s="46" t="s">
        <v>1727</v>
      </c>
      <c r="C1285" s="39" t="s">
        <v>112</v>
      </c>
    </row>
    <row r="1286" spans="1:3">
      <c r="A1286" s="46">
        <v>16091832</v>
      </c>
      <c r="B1286" s="46" t="s">
        <v>1887</v>
      </c>
      <c r="C1286" s="39" t="s">
        <v>112</v>
      </c>
    </row>
    <row r="1287" spans="1:3">
      <c r="A1287" s="46">
        <v>16150598</v>
      </c>
      <c r="B1287" s="46" t="s">
        <v>1728</v>
      </c>
      <c r="C1287" s="39" t="s">
        <v>112</v>
      </c>
    </row>
    <row r="1288" spans="1:3">
      <c r="A1288" s="46">
        <v>16167966</v>
      </c>
      <c r="B1288" s="46" t="s">
        <v>1591</v>
      </c>
      <c r="C1288" s="39" t="s">
        <v>112</v>
      </c>
    </row>
    <row r="1289" spans="1:3">
      <c r="A1289" s="46">
        <v>16173056</v>
      </c>
      <c r="B1289" s="46" t="s">
        <v>1729</v>
      </c>
      <c r="C1289" s="39" t="s">
        <v>112</v>
      </c>
    </row>
    <row r="1290" spans="1:3">
      <c r="A1290" s="46">
        <v>16199156</v>
      </c>
      <c r="B1290" s="46" t="s">
        <v>1730</v>
      </c>
      <c r="C1290" s="39" t="s">
        <v>112</v>
      </c>
    </row>
    <row r="1291" spans="1:3">
      <c r="A1291" s="46">
        <v>16202355</v>
      </c>
      <c r="B1291" s="46" t="s">
        <v>1632</v>
      </c>
      <c r="C1291" s="39" t="s">
        <v>112</v>
      </c>
    </row>
    <row r="1292" spans="1:3">
      <c r="A1292" s="46">
        <v>16229182</v>
      </c>
      <c r="B1292" s="46" t="s">
        <v>1731</v>
      </c>
      <c r="C1292" s="39" t="s">
        <v>112</v>
      </c>
    </row>
    <row r="1293" spans="1:3">
      <c r="A1293" s="46">
        <v>16235314</v>
      </c>
      <c r="B1293" s="46" t="s">
        <v>1805</v>
      </c>
      <c r="C1293" s="39" t="s">
        <v>112</v>
      </c>
    </row>
    <row r="1294" spans="1:3">
      <c r="A1294" s="46">
        <v>16298496</v>
      </c>
      <c r="B1294" s="46" t="s">
        <v>1732</v>
      </c>
      <c r="C1294" s="39" t="s">
        <v>112</v>
      </c>
    </row>
    <row r="1295" spans="1:3">
      <c r="A1295" s="46">
        <v>16337612</v>
      </c>
      <c r="B1295" s="46" t="s">
        <v>1820</v>
      </c>
      <c r="C1295" s="39" t="s">
        <v>112</v>
      </c>
    </row>
    <row r="1296" spans="1:3">
      <c r="A1296" s="46">
        <v>16340382</v>
      </c>
      <c r="B1296" s="46" t="s">
        <v>1733</v>
      </c>
      <c r="C1296" s="39" t="s">
        <v>112</v>
      </c>
    </row>
    <row r="1297" spans="1:3">
      <c r="A1297" s="46">
        <v>16354645</v>
      </c>
      <c r="B1297" s="46" t="s">
        <v>1734</v>
      </c>
      <c r="C1297" s="39" t="s">
        <v>112</v>
      </c>
    </row>
    <row r="1298" spans="1:3">
      <c r="A1298" s="46">
        <v>16376552</v>
      </c>
      <c r="B1298" s="46" t="s">
        <v>1735</v>
      </c>
      <c r="C1298" s="39" t="s">
        <v>112</v>
      </c>
    </row>
    <row r="1299" spans="1:3">
      <c r="A1299" s="46">
        <v>16398559</v>
      </c>
      <c r="B1299" s="46" t="s">
        <v>1990</v>
      </c>
      <c r="C1299" s="39" t="s">
        <v>112</v>
      </c>
    </row>
    <row r="1300" spans="1:3">
      <c r="A1300" s="46">
        <v>16411277</v>
      </c>
      <c r="B1300" s="46" t="s">
        <v>1736</v>
      </c>
      <c r="C1300" s="39" t="s">
        <v>112</v>
      </c>
    </row>
    <row r="1301" spans="1:3">
      <c r="A1301" s="46">
        <v>16413626</v>
      </c>
      <c r="B1301" s="46" t="s">
        <v>1737</v>
      </c>
      <c r="C1301" s="39" t="s">
        <v>112</v>
      </c>
    </row>
    <row r="1302" spans="1:3">
      <c r="A1302" s="46">
        <v>16432084</v>
      </c>
      <c r="B1302" s="46" t="s">
        <v>1738</v>
      </c>
      <c r="C1302" s="39" t="s">
        <v>112</v>
      </c>
    </row>
    <row r="1303" spans="1:3">
      <c r="A1303" s="46">
        <v>16441137</v>
      </c>
      <c r="B1303" s="46" t="s">
        <v>1739</v>
      </c>
      <c r="C1303" s="39" t="s">
        <v>112</v>
      </c>
    </row>
    <row r="1304" spans="1:3">
      <c r="A1304" s="46">
        <v>16442585</v>
      </c>
      <c r="B1304" s="46" t="s">
        <v>1740</v>
      </c>
      <c r="C1304" s="39" t="s">
        <v>112</v>
      </c>
    </row>
    <row r="1305" spans="1:3">
      <c r="A1305" s="46">
        <v>16505305</v>
      </c>
      <c r="B1305" s="46" t="s">
        <v>1741</v>
      </c>
      <c r="C1305" s="39" t="s">
        <v>112</v>
      </c>
    </row>
    <row r="1306" spans="1:3">
      <c r="A1306" s="46">
        <v>16511228</v>
      </c>
      <c r="B1306" s="46" t="s">
        <v>1742</v>
      </c>
      <c r="C1306" s="39" t="s">
        <v>112</v>
      </c>
    </row>
    <row r="1307" spans="1:3">
      <c r="A1307" s="46">
        <v>16522396</v>
      </c>
      <c r="B1307" s="46" t="s">
        <v>1743</v>
      </c>
      <c r="C1307" s="39" t="s">
        <v>112</v>
      </c>
    </row>
    <row r="1308" spans="1:3">
      <c r="A1308" s="46">
        <v>16530183</v>
      </c>
      <c r="B1308" s="46" t="s">
        <v>1891</v>
      </c>
      <c r="C1308" s="39" t="s">
        <v>112</v>
      </c>
    </row>
    <row r="1309" spans="1:3">
      <c r="A1309" s="46">
        <v>16545167</v>
      </c>
      <c r="B1309" s="46" t="s">
        <v>1744</v>
      </c>
      <c r="C1309" s="39" t="s">
        <v>112</v>
      </c>
    </row>
    <row r="1310" spans="1:3">
      <c r="A1310" s="46">
        <v>16566494</v>
      </c>
      <c r="B1310" s="46" t="s">
        <v>1843</v>
      </c>
      <c r="C1310" s="39" t="s">
        <v>112</v>
      </c>
    </row>
    <row r="1311" spans="1:3">
      <c r="A1311" s="46">
        <v>16575375</v>
      </c>
      <c r="B1311" s="46" t="s">
        <v>1819</v>
      </c>
      <c r="C1311" s="39" t="s">
        <v>112</v>
      </c>
    </row>
    <row r="1312" spans="1:3">
      <c r="A1312" s="46">
        <v>16578362</v>
      </c>
      <c r="B1312" s="46" t="s">
        <v>1818</v>
      </c>
      <c r="C1312" s="39" t="s">
        <v>112</v>
      </c>
    </row>
    <row r="1313" spans="1:3">
      <c r="A1313" s="46">
        <v>16604102</v>
      </c>
      <c r="B1313" s="46" t="s">
        <v>1799</v>
      </c>
      <c r="C1313" s="39" t="s">
        <v>112</v>
      </c>
    </row>
    <row r="1314" spans="1:3">
      <c r="A1314" s="46">
        <v>16624872</v>
      </c>
      <c r="B1314" s="46" t="s">
        <v>1830</v>
      </c>
      <c r="C1314" s="39" t="s">
        <v>112</v>
      </c>
    </row>
    <row r="1315" spans="1:3">
      <c r="A1315" s="46">
        <v>16640049</v>
      </c>
      <c r="B1315" s="46" t="s">
        <v>1808</v>
      </c>
      <c r="C1315" s="39" t="s">
        <v>112</v>
      </c>
    </row>
    <row r="1316" spans="1:3">
      <c r="A1316" s="46">
        <v>16733130</v>
      </c>
      <c r="B1316" s="46" t="s">
        <v>1822</v>
      </c>
      <c r="C1316" s="39" t="s">
        <v>112</v>
      </c>
    </row>
    <row r="1317" spans="1:3">
      <c r="A1317" s="46">
        <v>16801104</v>
      </c>
      <c r="B1317" s="46" t="s">
        <v>1868</v>
      </c>
      <c r="C1317" s="39" t="s">
        <v>112</v>
      </c>
    </row>
    <row r="1318" spans="1:3">
      <c r="A1318" s="46">
        <v>16805390</v>
      </c>
      <c r="B1318" s="46" t="s">
        <v>1848</v>
      </c>
      <c r="C1318" s="39" t="s">
        <v>112</v>
      </c>
    </row>
    <row r="1319" spans="1:3">
      <c r="A1319" s="46">
        <v>16828534</v>
      </c>
      <c r="B1319" s="46" t="s">
        <v>1991</v>
      </c>
      <c r="C1319" s="39" t="s">
        <v>112</v>
      </c>
    </row>
    <row r="1320" spans="1:3">
      <c r="A1320" s="46">
        <v>16867592</v>
      </c>
      <c r="B1320" s="46" t="s">
        <v>1922</v>
      </c>
      <c r="C1320" s="39" t="s">
        <v>112</v>
      </c>
    </row>
    <row r="1321" spans="1:3">
      <c r="A1321" s="46">
        <v>16886371</v>
      </c>
      <c r="B1321" s="46" t="s">
        <v>1905</v>
      </c>
      <c r="C1321" s="39" t="s">
        <v>112</v>
      </c>
    </row>
    <row r="1322" spans="1:3">
      <c r="A1322" s="46">
        <v>16914417</v>
      </c>
      <c r="B1322" s="46" t="s">
        <v>1946</v>
      </c>
      <c r="C1322" s="39" t="s">
        <v>112</v>
      </c>
    </row>
    <row r="1323" spans="1:3">
      <c r="A1323" s="46">
        <v>16985423</v>
      </c>
      <c r="B1323" s="46" t="s">
        <v>1989</v>
      </c>
      <c r="C1323" s="39" t="s">
        <v>112</v>
      </c>
    </row>
    <row r="1324" spans="1:3">
      <c r="A1324" s="46">
        <v>17006811</v>
      </c>
      <c r="B1324" s="46" t="s">
        <v>2025</v>
      </c>
      <c r="C1324" s="39" t="s">
        <v>112</v>
      </c>
    </row>
    <row r="1325" spans="1:3">
      <c r="A1325" s="46">
        <v>17043255</v>
      </c>
      <c r="B1325" s="46" t="s">
        <v>2054</v>
      </c>
      <c r="C1325" s="39" t="s">
        <v>112</v>
      </c>
    </row>
    <row r="1326" spans="1:3">
      <c r="A1326" s="46">
        <v>17070759</v>
      </c>
      <c r="B1326" s="46" t="s">
        <v>2070</v>
      </c>
      <c r="C1326" s="39" t="s">
        <v>112</v>
      </c>
    </row>
    <row r="1327" spans="1:3">
      <c r="A1327" s="46">
        <v>17105559</v>
      </c>
      <c r="B1327" s="46" t="s">
        <v>2071</v>
      </c>
      <c r="C1327" s="39" t="s">
        <v>112</v>
      </c>
    </row>
    <row r="1328" spans="1:3">
      <c r="A1328" s="46">
        <v>80024747</v>
      </c>
      <c r="B1328" s="46" t="s">
        <v>1143</v>
      </c>
      <c r="C1328" s="39" t="s">
        <v>112</v>
      </c>
    </row>
    <row r="1329" spans="1:3">
      <c r="A1329" s="46">
        <v>90008465</v>
      </c>
      <c r="B1329" s="46" t="s">
        <v>1589</v>
      </c>
      <c r="C1329" s="39" t="s">
        <v>112</v>
      </c>
    </row>
    <row r="1330" spans="1:3">
      <c r="A1330" s="46">
        <v>10002098</v>
      </c>
      <c r="B1330" s="46" t="s">
        <v>1144</v>
      </c>
      <c r="C1330" s="32" t="s">
        <v>1300</v>
      </c>
    </row>
    <row r="1331" spans="1:3">
      <c r="A1331" s="46">
        <v>10025952</v>
      </c>
      <c r="B1331" s="46" t="s">
        <v>2032</v>
      </c>
      <c r="C1331" s="32" t="s">
        <v>1300</v>
      </c>
    </row>
    <row r="1332" spans="1:3">
      <c r="A1332" s="46">
        <v>10037300</v>
      </c>
      <c r="B1332" s="46" t="s">
        <v>1145</v>
      </c>
      <c r="C1332" s="32" t="s">
        <v>1300</v>
      </c>
    </row>
    <row r="1333" spans="1:3">
      <c r="A1333" s="46">
        <v>10044777</v>
      </c>
      <c r="B1333" s="46" t="s">
        <v>1146</v>
      </c>
      <c r="C1333" s="32" t="s">
        <v>1300</v>
      </c>
    </row>
    <row r="1334" spans="1:3">
      <c r="A1334" s="46">
        <v>10075401</v>
      </c>
      <c r="B1334" s="46" t="s">
        <v>1147</v>
      </c>
      <c r="C1334" s="32" t="s">
        <v>1300</v>
      </c>
    </row>
    <row r="1335" spans="1:3">
      <c r="A1335" s="46">
        <v>10083300</v>
      </c>
      <c r="B1335" s="46" t="s">
        <v>1745</v>
      </c>
      <c r="C1335" s="32" t="s">
        <v>1300</v>
      </c>
    </row>
    <row r="1336" spans="1:3">
      <c r="A1336" s="46">
        <v>10146816</v>
      </c>
      <c r="B1336" s="46" t="s">
        <v>1176</v>
      </c>
      <c r="C1336" s="32" t="s">
        <v>1300</v>
      </c>
    </row>
    <row r="1337" spans="1:3">
      <c r="A1337" s="46">
        <v>10149335</v>
      </c>
      <c r="B1337" s="46" t="s">
        <v>1148</v>
      </c>
      <c r="C1337" s="32" t="s">
        <v>1300</v>
      </c>
    </row>
    <row r="1338" spans="1:3">
      <c r="A1338" s="46">
        <v>10228767</v>
      </c>
      <c r="B1338" s="46" t="s">
        <v>1149</v>
      </c>
      <c r="C1338" s="32" t="s">
        <v>1300</v>
      </c>
    </row>
    <row r="1339" spans="1:3">
      <c r="A1339" s="46">
        <v>10243330</v>
      </c>
      <c r="B1339" s="46" t="s">
        <v>1150</v>
      </c>
      <c r="C1339" s="32" t="s">
        <v>1300</v>
      </c>
    </row>
    <row r="1340" spans="1:3">
      <c r="A1340" s="46">
        <v>10275471</v>
      </c>
      <c r="B1340" s="46" t="s">
        <v>1151</v>
      </c>
      <c r="C1340" s="32" t="s">
        <v>1300</v>
      </c>
    </row>
    <row r="1341" spans="1:3">
      <c r="A1341" s="46">
        <v>10338119</v>
      </c>
      <c r="B1341" s="46" t="s">
        <v>1152</v>
      </c>
      <c r="C1341" s="32" t="s">
        <v>1300</v>
      </c>
    </row>
    <row r="1342" spans="1:3">
      <c r="A1342" s="46">
        <v>10358725</v>
      </c>
      <c r="B1342" s="46" t="s">
        <v>1153</v>
      </c>
      <c r="C1342" s="32" t="s">
        <v>1300</v>
      </c>
    </row>
    <row r="1343" spans="1:3">
      <c r="A1343" s="46">
        <v>10368149</v>
      </c>
      <c r="B1343" s="46" t="s">
        <v>1969</v>
      </c>
      <c r="C1343" s="32" t="s">
        <v>1300</v>
      </c>
    </row>
    <row r="1344" spans="1:3">
      <c r="A1344" s="46">
        <v>10534369</v>
      </c>
      <c r="B1344" s="46" t="s">
        <v>387</v>
      </c>
      <c r="C1344" s="32" t="s">
        <v>1300</v>
      </c>
    </row>
    <row r="1345" spans="1:3">
      <c r="A1345" s="46">
        <v>10549052</v>
      </c>
      <c r="B1345" s="46" t="s">
        <v>390</v>
      </c>
      <c r="C1345" s="32" t="s">
        <v>1300</v>
      </c>
    </row>
    <row r="1346" spans="1:3">
      <c r="A1346" s="46">
        <v>10555147</v>
      </c>
      <c r="B1346" s="46" t="s">
        <v>1154</v>
      </c>
      <c r="C1346" s="32" t="s">
        <v>1300</v>
      </c>
    </row>
    <row r="1347" spans="1:3">
      <c r="A1347" s="46">
        <v>10559955</v>
      </c>
      <c r="B1347" s="46" t="s">
        <v>1155</v>
      </c>
      <c r="C1347" s="32" t="s">
        <v>1300</v>
      </c>
    </row>
    <row r="1348" spans="1:3">
      <c r="A1348" s="46">
        <v>10604302</v>
      </c>
      <c r="B1348" s="46" t="s">
        <v>1177</v>
      </c>
      <c r="C1348" s="32" t="s">
        <v>1300</v>
      </c>
    </row>
    <row r="1349" spans="1:3">
      <c r="A1349" s="46">
        <v>10793591</v>
      </c>
      <c r="B1349" s="46" t="s">
        <v>1178</v>
      </c>
      <c r="C1349" s="32" t="s">
        <v>1300</v>
      </c>
    </row>
    <row r="1350" spans="1:3">
      <c r="A1350" s="46">
        <v>10805408</v>
      </c>
      <c r="B1350" s="46" t="s">
        <v>1156</v>
      </c>
      <c r="C1350" s="32" t="s">
        <v>1300</v>
      </c>
    </row>
    <row r="1351" spans="1:3">
      <c r="A1351" s="46">
        <v>10874036</v>
      </c>
      <c r="B1351" s="46" t="s">
        <v>1157</v>
      </c>
      <c r="C1351" s="32" t="s">
        <v>1300</v>
      </c>
    </row>
    <row r="1352" spans="1:3">
      <c r="A1352" s="46">
        <v>10889546</v>
      </c>
      <c r="B1352" s="46" t="s">
        <v>1395</v>
      </c>
      <c r="C1352" s="32" t="s">
        <v>1300</v>
      </c>
    </row>
    <row r="1353" spans="1:3">
      <c r="A1353" s="46">
        <v>10903418</v>
      </c>
      <c r="B1353" s="46" t="s">
        <v>1158</v>
      </c>
      <c r="C1353" s="32" t="s">
        <v>1300</v>
      </c>
    </row>
    <row r="1354" spans="1:3">
      <c r="A1354" s="46">
        <v>10928884</v>
      </c>
      <c r="B1354" s="46" t="s">
        <v>1159</v>
      </c>
      <c r="C1354" s="32" t="s">
        <v>1300</v>
      </c>
    </row>
    <row r="1355" spans="1:3">
      <c r="A1355" s="46">
        <v>10945948</v>
      </c>
      <c r="B1355" s="46" t="s">
        <v>1187</v>
      </c>
      <c r="C1355" s="32" t="s">
        <v>1300</v>
      </c>
    </row>
    <row r="1356" spans="1:3">
      <c r="A1356" s="46">
        <v>10955607</v>
      </c>
      <c r="B1356" s="46" t="s">
        <v>1160</v>
      </c>
      <c r="C1356" s="32" t="s">
        <v>1300</v>
      </c>
    </row>
    <row r="1357" spans="1:3">
      <c r="A1357" s="46">
        <v>10962668</v>
      </c>
      <c r="B1357" s="46" t="s">
        <v>1179</v>
      </c>
      <c r="C1357" s="32" t="s">
        <v>1300</v>
      </c>
    </row>
    <row r="1358" spans="1:3">
      <c r="A1358" s="46">
        <v>10999364</v>
      </c>
      <c r="B1358" s="46" t="s">
        <v>1180</v>
      </c>
      <c r="C1358" s="32" t="s">
        <v>1300</v>
      </c>
    </row>
    <row r="1359" spans="1:3">
      <c r="A1359" s="46">
        <v>11019050</v>
      </c>
      <c r="B1359" s="46" t="s">
        <v>1856</v>
      </c>
      <c r="C1359" s="32" t="s">
        <v>1300</v>
      </c>
    </row>
    <row r="1360" spans="1:3">
      <c r="A1360" s="46">
        <v>11037130</v>
      </c>
      <c r="B1360" s="46" t="s">
        <v>1188</v>
      </c>
      <c r="C1360" s="32" t="s">
        <v>1300</v>
      </c>
    </row>
    <row r="1361" spans="1:3">
      <c r="A1361" s="46">
        <v>11043484</v>
      </c>
      <c r="B1361" s="46" t="s">
        <v>1161</v>
      </c>
      <c r="C1361" s="32" t="s">
        <v>1300</v>
      </c>
    </row>
    <row r="1362" spans="1:3">
      <c r="A1362" s="46">
        <v>11053554</v>
      </c>
      <c r="B1362" s="46" t="s">
        <v>1162</v>
      </c>
      <c r="C1362" s="32" t="s">
        <v>1300</v>
      </c>
    </row>
    <row r="1363" spans="1:3">
      <c r="A1363" s="46">
        <v>11070469</v>
      </c>
      <c r="B1363" s="46" t="s">
        <v>1487</v>
      </c>
      <c r="C1363" s="32" t="s">
        <v>1300</v>
      </c>
    </row>
    <row r="1364" spans="1:3">
      <c r="A1364" s="46">
        <v>11107126</v>
      </c>
      <c r="B1364" s="46" t="s">
        <v>2012</v>
      </c>
      <c r="C1364" s="32" t="s">
        <v>1300</v>
      </c>
    </row>
    <row r="1365" spans="1:3">
      <c r="A1365" s="46">
        <v>11117354</v>
      </c>
      <c r="B1365" s="46" t="s">
        <v>1181</v>
      </c>
      <c r="C1365" s="32" t="s">
        <v>1300</v>
      </c>
    </row>
    <row r="1366" spans="1:3">
      <c r="A1366" s="46">
        <v>11179918</v>
      </c>
      <c r="B1366" s="46" t="s">
        <v>1787</v>
      </c>
      <c r="C1366" s="32" t="s">
        <v>1300</v>
      </c>
    </row>
    <row r="1367" spans="1:3">
      <c r="A1367" s="46">
        <v>11204154</v>
      </c>
      <c r="B1367" s="46" t="s">
        <v>1163</v>
      </c>
      <c r="C1367" s="32" t="s">
        <v>1300</v>
      </c>
    </row>
    <row r="1368" spans="1:3">
      <c r="A1368" s="46">
        <v>11261301</v>
      </c>
      <c r="B1368" s="46" t="s">
        <v>1842</v>
      </c>
      <c r="C1368" s="32" t="s">
        <v>1300</v>
      </c>
    </row>
    <row r="1369" spans="1:3">
      <c r="A1369" s="46">
        <v>11261407</v>
      </c>
      <c r="B1369" s="46" t="s">
        <v>1182</v>
      </c>
      <c r="C1369" s="32" t="s">
        <v>1300</v>
      </c>
    </row>
    <row r="1370" spans="1:3">
      <c r="A1370" s="46">
        <v>11262275</v>
      </c>
      <c r="B1370" s="46" t="s">
        <v>1183</v>
      </c>
      <c r="C1370" s="32" t="s">
        <v>1300</v>
      </c>
    </row>
    <row r="1371" spans="1:3">
      <c r="A1371" s="46">
        <v>11278313</v>
      </c>
      <c r="B1371" s="46" t="s">
        <v>1184</v>
      </c>
      <c r="C1371" s="32" t="s">
        <v>1300</v>
      </c>
    </row>
    <row r="1372" spans="1:3">
      <c r="A1372" s="46">
        <v>11320162</v>
      </c>
      <c r="B1372" s="46" t="s">
        <v>1164</v>
      </c>
      <c r="C1372" s="32" t="s">
        <v>1300</v>
      </c>
    </row>
    <row r="1373" spans="1:3">
      <c r="A1373" s="46">
        <v>11337688</v>
      </c>
      <c r="B1373" s="46" t="s">
        <v>1850</v>
      </c>
      <c r="C1373" s="32" t="s">
        <v>1300</v>
      </c>
    </row>
    <row r="1374" spans="1:3">
      <c r="A1374" s="46">
        <v>11350074</v>
      </c>
      <c r="B1374" s="46" t="s">
        <v>1165</v>
      </c>
      <c r="C1374" s="32" t="s">
        <v>1300</v>
      </c>
    </row>
    <row r="1375" spans="1:3">
      <c r="A1375" s="46">
        <v>11374666</v>
      </c>
      <c r="B1375" s="46" t="s">
        <v>1942</v>
      </c>
      <c r="C1375" s="32" t="s">
        <v>1300</v>
      </c>
    </row>
    <row r="1376" spans="1:3">
      <c r="A1376" s="46">
        <v>11404640</v>
      </c>
      <c r="B1376" s="46" t="s">
        <v>1855</v>
      </c>
      <c r="C1376" s="32" t="s">
        <v>1300</v>
      </c>
    </row>
    <row r="1377" spans="1:3">
      <c r="A1377" s="46">
        <v>11419481</v>
      </c>
      <c r="B1377" s="46" t="s">
        <v>1166</v>
      </c>
      <c r="C1377" s="32" t="s">
        <v>1300</v>
      </c>
    </row>
    <row r="1378" spans="1:3">
      <c r="A1378" s="46">
        <v>11495772</v>
      </c>
      <c r="B1378" s="46" t="s">
        <v>1337</v>
      </c>
      <c r="C1378" s="32" t="s">
        <v>1300</v>
      </c>
    </row>
    <row r="1379" spans="1:3">
      <c r="A1379" s="46">
        <v>11538553</v>
      </c>
      <c r="B1379" s="46" t="s">
        <v>2017</v>
      </c>
      <c r="C1379" s="32" t="s">
        <v>1300</v>
      </c>
    </row>
    <row r="1380" spans="1:3">
      <c r="A1380" s="46">
        <v>11579227</v>
      </c>
      <c r="B1380" s="46" t="s">
        <v>1189</v>
      </c>
      <c r="C1380" s="32" t="s">
        <v>1300</v>
      </c>
    </row>
    <row r="1381" spans="1:3">
      <c r="A1381" s="46">
        <v>11614691</v>
      </c>
      <c r="B1381" s="46" t="s">
        <v>1190</v>
      </c>
      <c r="C1381" s="32" t="s">
        <v>1300</v>
      </c>
    </row>
    <row r="1382" spans="1:3">
      <c r="A1382" s="46">
        <v>11615443</v>
      </c>
      <c r="B1382" s="46" t="s">
        <v>1167</v>
      </c>
      <c r="C1382" s="32" t="s">
        <v>1300</v>
      </c>
    </row>
    <row r="1383" spans="1:3">
      <c r="A1383" s="46">
        <v>11630612</v>
      </c>
      <c r="B1383" s="46" t="s">
        <v>1168</v>
      </c>
      <c r="C1383" s="32" t="s">
        <v>1300</v>
      </c>
    </row>
    <row r="1384" spans="1:3">
      <c r="A1384" s="46">
        <v>11693733</v>
      </c>
      <c r="B1384" s="46" t="s">
        <v>1169</v>
      </c>
      <c r="C1384" s="32" t="s">
        <v>1300</v>
      </c>
    </row>
    <row r="1385" spans="1:3">
      <c r="A1385" s="46">
        <v>11707346</v>
      </c>
      <c r="B1385" s="46" t="s">
        <v>1191</v>
      </c>
      <c r="C1385" s="32" t="s">
        <v>1300</v>
      </c>
    </row>
    <row r="1386" spans="1:3">
      <c r="A1386" s="46">
        <v>11721174</v>
      </c>
      <c r="B1386" s="46" t="s">
        <v>1192</v>
      </c>
      <c r="C1386" s="32" t="s">
        <v>1300</v>
      </c>
    </row>
    <row r="1387" spans="1:3">
      <c r="A1387" s="46">
        <v>11721292</v>
      </c>
      <c r="B1387" s="46" t="s">
        <v>1193</v>
      </c>
      <c r="C1387" s="32" t="s">
        <v>1300</v>
      </c>
    </row>
    <row r="1388" spans="1:3">
      <c r="A1388" s="46">
        <v>11744838</v>
      </c>
      <c r="B1388" s="46" t="s">
        <v>1170</v>
      </c>
      <c r="C1388" s="32" t="s">
        <v>1300</v>
      </c>
    </row>
    <row r="1389" spans="1:3">
      <c r="A1389" s="46">
        <v>11751910</v>
      </c>
      <c r="B1389" s="46" t="s">
        <v>1194</v>
      </c>
      <c r="C1389" s="32" t="s">
        <v>1300</v>
      </c>
    </row>
    <row r="1390" spans="1:3">
      <c r="A1390" s="46">
        <v>11771278</v>
      </c>
      <c r="B1390" s="46" t="s">
        <v>1195</v>
      </c>
      <c r="C1390" s="32" t="s">
        <v>1300</v>
      </c>
    </row>
    <row r="1391" spans="1:3">
      <c r="A1391" s="46">
        <v>11777861</v>
      </c>
      <c r="B1391" s="46" t="s">
        <v>1185</v>
      </c>
      <c r="C1391" s="32" t="s">
        <v>1300</v>
      </c>
    </row>
    <row r="1392" spans="1:3">
      <c r="A1392" s="46">
        <v>11881452</v>
      </c>
      <c r="B1392" s="46" t="s">
        <v>1853</v>
      </c>
      <c r="C1392" s="32" t="s">
        <v>1300</v>
      </c>
    </row>
    <row r="1393" spans="1:3">
      <c r="A1393" s="46">
        <v>11902310</v>
      </c>
      <c r="B1393" s="46" t="s">
        <v>1882</v>
      </c>
      <c r="C1393" s="32" t="s">
        <v>1300</v>
      </c>
    </row>
    <row r="1394" spans="1:3">
      <c r="A1394" s="46">
        <v>11907358</v>
      </c>
      <c r="B1394" s="46" t="s">
        <v>1171</v>
      </c>
      <c r="C1394" s="32" t="s">
        <v>1300</v>
      </c>
    </row>
    <row r="1395" spans="1:3">
      <c r="A1395" s="46">
        <v>11911087</v>
      </c>
      <c r="B1395" s="46" t="s">
        <v>1956</v>
      </c>
      <c r="C1395" s="32" t="s">
        <v>1300</v>
      </c>
    </row>
    <row r="1396" spans="1:3">
      <c r="A1396" s="46">
        <v>11980579</v>
      </c>
      <c r="B1396" s="46" t="s">
        <v>628</v>
      </c>
      <c r="C1396" s="32" t="s">
        <v>1300</v>
      </c>
    </row>
    <row r="1397" spans="1:3">
      <c r="A1397" s="46">
        <v>11982822</v>
      </c>
      <c r="B1397" s="46" t="s">
        <v>1977</v>
      </c>
      <c r="C1397" s="32" t="s">
        <v>1300</v>
      </c>
    </row>
    <row r="1398" spans="1:3">
      <c r="A1398" s="46">
        <v>11991593</v>
      </c>
      <c r="B1398" s="46" t="s">
        <v>1903</v>
      </c>
      <c r="C1398" s="32" t="s">
        <v>1300</v>
      </c>
    </row>
    <row r="1399" spans="1:3">
      <c r="A1399" s="46">
        <v>11992045</v>
      </c>
      <c r="B1399" s="46" t="s">
        <v>1172</v>
      </c>
      <c r="C1399" s="32" t="s">
        <v>1300</v>
      </c>
    </row>
    <row r="1400" spans="1:3">
      <c r="A1400" s="46">
        <v>12033335</v>
      </c>
      <c r="B1400" s="46" t="s">
        <v>2003</v>
      </c>
      <c r="C1400" s="32" t="s">
        <v>1300</v>
      </c>
    </row>
    <row r="1401" spans="1:3">
      <c r="A1401" s="46">
        <v>12066323</v>
      </c>
      <c r="B1401" s="46" t="s">
        <v>1196</v>
      </c>
      <c r="C1401" s="32" t="s">
        <v>1300</v>
      </c>
    </row>
    <row r="1402" spans="1:3">
      <c r="A1402" s="46">
        <v>12118988</v>
      </c>
      <c r="B1402" s="46" t="s">
        <v>1186</v>
      </c>
      <c r="C1402" s="32" t="s">
        <v>1300</v>
      </c>
    </row>
    <row r="1403" spans="1:3">
      <c r="A1403" s="46">
        <v>12149635</v>
      </c>
      <c r="B1403" s="46" t="s">
        <v>1867</v>
      </c>
      <c r="C1403" s="32" t="s">
        <v>1300</v>
      </c>
    </row>
    <row r="1404" spans="1:3">
      <c r="A1404" s="46">
        <v>12163799</v>
      </c>
      <c r="B1404" s="46" t="s">
        <v>1197</v>
      </c>
      <c r="C1404" s="32" t="s">
        <v>1300</v>
      </c>
    </row>
    <row r="1405" spans="1:3">
      <c r="A1405" s="46">
        <v>12176388</v>
      </c>
      <c r="B1405" s="46" t="s">
        <v>1198</v>
      </c>
      <c r="C1405" s="32" t="s">
        <v>1300</v>
      </c>
    </row>
    <row r="1406" spans="1:3">
      <c r="A1406" s="46">
        <v>12197114</v>
      </c>
      <c r="B1406" s="46" t="s">
        <v>1394</v>
      </c>
      <c r="C1406" s="32" t="s">
        <v>1300</v>
      </c>
    </row>
    <row r="1407" spans="1:3">
      <c r="A1407" s="46">
        <v>12265608</v>
      </c>
      <c r="B1407" s="46" t="s">
        <v>1880</v>
      </c>
      <c r="C1407" s="32" t="s">
        <v>1300</v>
      </c>
    </row>
    <row r="1408" spans="1:3">
      <c r="A1408" s="46">
        <v>12315619</v>
      </c>
      <c r="B1408" s="46" t="s">
        <v>1199</v>
      </c>
      <c r="C1408" s="32" t="s">
        <v>1300</v>
      </c>
    </row>
    <row r="1409" spans="1:3">
      <c r="A1409" s="46">
        <v>12324558</v>
      </c>
      <c r="B1409" s="46" t="s">
        <v>1200</v>
      </c>
      <c r="C1409" s="32" t="s">
        <v>1300</v>
      </c>
    </row>
    <row r="1410" spans="1:3">
      <c r="A1410" s="46">
        <v>12326119</v>
      </c>
      <c r="B1410" s="46" t="s">
        <v>1915</v>
      </c>
      <c r="C1410" s="32" t="s">
        <v>1300</v>
      </c>
    </row>
    <row r="1411" spans="1:3">
      <c r="A1411" s="46">
        <v>12336828</v>
      </c>
      <c r="B1411" s="46" t="s">
        <v>1872</v>
      </c>
      <c r="C1411" s="32" t="s">
        <v>1300</v>
      </c>
    </row>
    <row r="1412" spans="1:3">
      <c r="A1412" s="46">
        <v>12342533</v>
      </c>
      <c r="B1412" s="46" t="s">
        <v>1201</v>
      </c>
      <c r="C1412" s="32" t="s">
        <v>1300</v>
      </c>
    </row>
    <row r="1413" spans="1:3">
      <c r="A1413" s="46">
        <v>12377626</v>
      </c>
      <c r="B1413" s="46" t="s">
        <v>1937</v>
      </c>
      <c r="C1413" s="32" t="s">
        <v>1300</v>
      </c>
    </row>
    <row r="1414" spans="1:3">
      <c r="A1414" s="46">
        <v>12405392</v>
      </c>
      <c r="B1414" s="46" t="s">
        <v>1895</v>
      </c>
      <c r="C1414" s="32" t="s">
        <v>1300</v>
      </c>
    </row>
    <row r="1415" spans="1:3">
      <c r="A1415" s="46">
        <v>12441123</v>
      </c>
      <c r="B1415" s="46" t="s">
        <v>1934</v>
      </c>
      <c r="C1415" s="32" t="s">
        <v>1300</v>
      </c>
    </row>
    <row r="1416" spans="1:3">
      <c r="A1416" s="46">
        <v>12456952</v>
      </c>
      <c r="B1416" s="46" t="s">
        <v>1976</v>
      </c>
      <c r="C1416" s="32" t="s">
        <v>1300</v>
      </c>
    </row>
    <row r="1417" spans="1:3">
      <c r="A1417" s="46">
        <v>12493692</v>
      </c>
      <c r="B1417" s="46" t="s">
        <v>1202</v>
      </c>
      <c r="C1417" s="32" t="s">
        <v>1300</v>
      </c>
    </row>
    <row r="1418" spans="1:3">
      <c r="A1418" s="46">
        <v>12498471</v>
      </c>
      <c r="B1418" s="46" t="s">
        <v>1173</v>
      </c>
      <c r="C1418" s="32" t="s">
        <v>1300</v>
      </c>
    </row>
    <row r="1419" spans="1:3">
      <c r="A1419" s="46">
        <v>12515040</v>
      </c>
      <c r="B1419" s="46" t="s">
        <v>1870</v>
      </c>
      <c r="C1419" s="32" t="s">
        <v>1300</v>
      </c>
    </row>
    <row r="1420" spans="1:3">
      <c r="A1420" s="46">
        <v>12521738</v>
      </c>
      <c r="B1420" s="46" t="s">
        <v>1897</v>
      </c>
      <c r="C1420" s="32" t="s">
        <v>1300</v>
      </c>
    </row>
    <row r="1421" spans="1:3">
      <c r="A1421" s="46">
        <v>12566379</v>
      </c>
      <c r="B1421" s="46" t="s">
        <v>2029</v>
      </c>
      <c r="C1421" s="32" t="s">
        <v>1300</v>
      </c>
    </row>
    <row r="1422" spans="1:3">
      <c r="A1422" s="46">
        <v>12583372</v>
      </c>
      <c r="B1422" s="46" t="s">
        <v>1342</v>
      </c>
      <c r="C1422" s="32" t="s">
        <v>1300</v>
      </c>
    </row>
    <row r="1423" spans="1:3">
      <c r="A1423" s="46">
        <v>12603376</v>
      </c>
      <c r="B1423" s="46" t="s">
        <v>1859</v>
      </c>
      <c r="C1423" s="32" t="s">
        <v>1300</v>
      </c>
    </row>
    <row r="1424" spans="1:3">
      <c r="A1424" s="46">
        <v>12623143</v>
      </c>
      <c r="B1424" s="46" t="s">
        <v>1174</v>
      </c>
      <c r="C1424" s="32" t="s">
        <v>1300</v>
      </c>
    </row>
    <row r="1425" spans="1:3">
      <c r="A1425" s="46">
        <v>12628821</v>
      </c>
      <c r="B1425" s="46" t="s">
        <v>2004</v>
      </c>
      <c r="C1425" s="32" t="s">
        <v>1300</v>
      </c>
    </row>
    <row r="1426" spans="1:3">
      <c r="A1426" s="46">
        <v>12631852</v>
      </c>
      <c r="B1426" s="46" t="s">
        <v>1995</v>
      </c>
      <c r="C1426" s="32" t="s">
        <v>1300</v>
      </c>
    </row>
    <row r="1427" spans="1:3">
      <c r="A1427" s="46">
        <v>12659939</v>
      </c>
      <c r="B1427" s="46" t="s">
        <v>1203</v>
      </c>
      <c r="C1427" s="32" t="s">
        <v>1300</v>
      </c>
    </row>
    <row r="1428" spans="1:3">
      <c r="A1428" s="46">
        <v>12665667</v>
      </c>
      <c r="B1428" s="46" t="s">
        <v>1343</v>
      </c>
      <c r="C1428" s="32" t="s">
        <v>1300</v>
      </c>
    </row>
    <row r="1429" spans="1:3">
      <c r="A1429" s="46">
        <v>12731105</v>
      </c>
      <c r="B1429" s="46" t="s">
        <v>2035</v>
      </c>
      <c r="C1429" s="32" t="s">
        <v>1300</v>
      </c>
    </row>
    <row r="1430" spans="1:3">
      <c r="A1430" s="46">
        <v>12772311</v>
      </c>
      <c r="B1430" s="46" t="s">
        <v>1204</v>
      </c>
      <c r="C1430" s="32" t="s">
        <v>1300</v>
      </c>
    </row>
    <row r="1431" spans="1:3">
      <c r="A1431" s="46">
        <v>12785414</v>
      </c>
      <c r="B1431" s="46" t="s">
        <v>2002</v>
      </c>
      <c r="C1431" s="32" t="s">
        <v>1300</v>
      </c>
    </row>
    <row r="1432" spans="1:3">
      <c r="A1432" s="46">
        <v>12807759</v>
      </c>
      <c r="B1432" s="46" t="s">
        <v>1344</v>
      </c>
      <c r="C1432" s="32" t="s">
        <v>1300</v>
      </c>
    </row>
    <row r="1433" spans="1:3">
      <c r="A1433" s="46">
        <v>12875991</v>
      </c>
      <c r="B1433" s="46" t="s">
        <v>1338</v>
      </c>
      <c r="C1433" s="32" t="s">
        <v>1300</v>
      </c>
    </row>
    <row r="1434" spans="1:3">
      <c r="A1434" s="46">
        <v>12876200</v>
      </c>
      <c r="B1434" s="46" t="s">
        <v>1967</v>
      </c>
      <c r="C1434" s="32" t="s">
        <v>1300</v>
      </c>
    </row>
    <row r="1435" spans="1:3">
      <c r="A1435" s="46">
        <v>12880911</v>
      </c>
      <c r="B1435" s="46" t="s">
        <v>2042</v>
      </c>
      <c r="C1435" s="32" t="s">
        <v>1300</v>
      </c>
    </row>
    <row r="1436" spans="1:3">
      <c r="A1436" s="46">
        <v>12882985</v>
      </c>
      <c r="B1436" s="46" t="s">
        <v>1205</v>
      </c>
      <c r="C1436" s="32" t="s">
        <v>1300</v>
      </c>
    </row>
    <row r="1437" spans="1:3">
      <c r="A1437" s="46">
        <v>12900275</v>
      </c>
      <c r="B1437" s="46" t="s">
        <v>1206</v>
      </c>
      <c r="C1437" s="32" t="s">
        <v>1300</v>
      </c>
    </row>
    <row r="1438" spans="1:3">
      <c r="A1438" s="46">
        <v>12911422</v>
      </c>
      <c r="B1438" s="46" t="s">
        <v>2009</v>
      </c>
      <c r="C1438" s="32" t="s">
        <v>1300</v>
      </c>
    </row>
    <row r="1439" spans="1:3">
      <c r="A1439" s="46">
        <v>12912829</v>
      </c>
      <c r="B1439" s="46" t="s">
        <v>1970</v>
      </c>
      <c r="C1439" s="32" t="s">
        <v>1300</v>
      </c>
    </row>
    <row r="1440" spans="1:3">
      <c r="A1440" s="46">
        <v>12924471</v>
      </c>
      <c r="B1440" s="46" t="s">
        <v>2033</v>
      </c>
      <c r="C1440" s="32" t="s">
        <v>1300</v>
      </c>
    </row>
    <row r="1441" spans="1:3">
      <c r="A1441" s="46">
        <v>12934475</v>
      </c>
      <c r="B1441" s="46" t="s">
        <v>1339</v>
      </c>
      <c r="C1441" s="32" t="s">
        <v>1300</v>
      </c>
    </row>
    <row r="1442" spans="1:3">
      <c r="A1442" s="46">
        <v>12940493</v>
      </c>
      <c r="B1442" s="46" t="s">
        <v>1865</v>
      </c>
      <c r="C1442" s="32" t="s">
        <v>1300</v>
      </c>
    </row>
    <row r="1443" spans="1:3">
      <c r="A1443" s="46">
        <v>12940659</v>
      </c>
      <c r="B1443" s="46" t="s">
        <v>1863</v>
      </c>
      <c r="C1443" s="32" t="s">
        <v>1300</v>
      </c>
    </row>
    <row r="1444" spans="1:3">
      <c r="A1444" s="46">
        <v>12966877</v>
      </c>
      <c r="B1444" s="46" t="s">
        <v>1340</v>
      </c>
      <c r="C1444" s="32" t="s">
        <v>1300</v>
      </c>
    </row>
    <row r="1445" spans="1:3">
      <c r="A1445" s="46">
        <v>12972797</v>
      </c>
      <c r="B1445" s="46" t="s">
        <v>1341</v>
      </c>
      <c r="C1445" s="32" t="s">
        <v>1300</v>
      </c>
    </row>
    <row r="1446" spans="1:3">
      <c r="A1446" s="46">
        <v>12991071</v>
      </c>
      <c r="B1446" s="46" t="s">
        <v>1470</v>
      </c>
      <c r="C1446" s="32" t="s">
        <v>1300</v>
      </c>
    </row>
    <row r="1447" spans="1:3">
      <c r="A1447" s="46">
        <v>14058718</v>
      </c>
      <c r="B1447" s="46" t="s">
        <v>1746</v>
      </c>
      <c r="C1447" s="32" t="s">
        <v>1300</v>
      </c>
    </row>
    <row r="1448" spans="1:3">
      <c r="A1448" s="46">
        <v>14096127</v>
      </c>
      <c r="B1448" s="46" t="s">
        <v>1393</v>
      </c>
      <c r="C1448" s="32" t="s">
        <v>1300</v>
      </c>
    </row>
    <row r="1449" spans="1:3">
      <c r="A1449" s="46">
        <v>14120437</v>
      </c>
      <c r="B1449" s="46" t="s">
        <v>2030</v>
      </c>
      <c r="C1449" s="32" t="s">
        <v>1300</v>
      </c>
    </row>
    <row r="1450" spans="1:3">
      <c r="A1450" s="46">
        <v>14132538</v>
      </c>
      <c r="B1450" s="46" t="s">
        <v>1947</v>
      </c>
      <c r="C1450" s="32" t="s">
        <v>1300</v>
      </c>
    </row>
    <row r="1451" spans="1:3">
      <c r="A1451" s="46">
        <v>14197503</v>
      </c>
      <c r="B1451" s="46" t="s">
        <v>2006</v>
      </c>
      <c r="C1451" s="32" t="s">
        <v>1300</v>
      </c>
    </row>
    <row r="1452" spans="1:3">
      <c r="A1452" s="46">
        <v>14203184</v>
      </c>
      <c r="B1452" s="46" t="s">
        <v>2018</v>
      </c>
      <c r="C1452" s="32" t="s">
        <v>1300</v>
      </c>
    </row>
    <row r="1453" spans="1:3">
      <c r="A1453" s="46">
        <v>14209092</v>
      </c>
      <c r="B1453" s="46" t="s">
        <v>1569</v>
      </c>
      <c r="C1453" s="32" t="s">
        <v>1300</v>
      </c>
    </row>
    <row r="1454" spans="1:3">
      <c r="A1454" s="46">
        <v>14222164</v>
      </c>
      <c r="B1454" s="46" t="s">
        <v>1397</v>
      </c>
      <c r="C1454" s="32" t="s">
        <v>1300</v>
      </c>
    </row>
    <row r="1455" spans="1:3">
      <c r="A1455" s="46">
        <v>14239450</v>
      </c>
      <c r="B1455" s="46" t="s">
        <v>1396</v>
      </c>
      <c r="C1455" s="32" t="s">
        <v>1300</v>
      </c>
    </row>
    <row r="1456" spans="1:3">
      <c r="A1456" s="46">
        <v>14271547</v>
      </c>
      <c r="B1456" s="46" t="s">
        <v>1747</v>
      </c>
      <c r="C1456" s="32" t="s">
        <v>1300</v>
      </c>
    </row>
    <row r="1457" spans="1:3">
      <c r="A1457" s="46">
        <v>14287889</v>
      </c>
      <c r="B1457" s="46" t="s">
        <v>1858</v>
      </c>
      <c r="C1457" s="32" t="s">
        <v>1300</v>
      </c>
    </row>
    <row r="1458" spans="1:3">
      <c r="A1458" s="46">
        <v>14296820</v>
      </c>
      <c r="B1458" s="46" t="s">
        <v>1923</v>
      </c>
      <c r="C1458" s="32" t="s">
        <v>1300</v>
      </c>
    </row>
    <row r="1459" spans="1:3">
      <c r="A1459" s="46">
        <v>14298724</v>
      </c>
      <c r="B1459" s="46" t="s">
        <v>1380</v>
      </c>
      <c r="C1459" s="32" t="s">
        <v>1300</v>
      </c>
    </row>
    <row r="1460" spans="1:3">
      <c r="A1460" s="46">
        <v>14340395</v>
      </c>
      <c r="B1460" s="46" t="s">
        <v>1971</v>
      </c>
      <c r="C1460" s="32" t="s">
        <v>1300</v>
      </c>
    </row>
    <row r="1461" spans="1:3">
      <c r="A1461" s="46">
        <v>14372703</v>
      </c>
      <c r="B1461" s="46" t="s">
        <v>1973</v>
      </c>
      <c r="C1461" s="32" t="s">
        <v>1300</v>
      </c>
    </row>
    <row r="1462" spans="1:3">
      <c r="A1462" s="46">
        <v>14384240</v>
      </c>
      <c r="B1462" s="46" t="s">
        <v>1974</v>
      </c>
      <c r="C1462" s="32" t="s">
        <v>1300</v>
      </c>
    </row>
    <row r="1463" spans="1:3">
      <c r="A1463" s="46">
        <v>14396527</v>
      </c>
      <c r="B1463" s="46" t="s">
        <v>1975</v>
      </c>
      <c r="C1463" s="32" t="s">
        <v>1300</v>
      </c>
    </row>
    <row r="1464" spans="1:3">
      <c r="A1464" s="46">
        <v>14406591</v>
      </c>
      <c r="B1464" s="46" t="s">
        <v>1899</v>
      </c>
      <c r="C1464" s="32" t="s">
        <v>1300</v>
      </c>
    </row>
    <row r="1465" spans="1:3">
      <c r="A1465" s="46">
        <v>14431703</v>
      </c>
      <c r="B1465" s="46" t="s">
        <v>2068</v>
      </c>
      <c r="C1465" s="32" t="s">
        <v>1300</v>
      </c>
    </row>
    <row r="1466" spans="1:3">
      <c r="A1466" s="46">
        <v>14512790</v>
      </c>
      <c r="B1466" s="46" t="s">
        <v>1948</v>
      </c>
      <c r="C1466" s="32" t="s">
        <v>1300</v>
      </c>
    </row>
    <row r="1467" spans="1:3">
      <c r="A1467" s="46">
        <v>14521317</v>
      </c>
      <c r="B1467" s="46" t="s">
        <v>1570</v>
      </c>
      <c r="C1467" s="32" t="s">
        <v>1300</v>
      </c>
    </row>
    <row r="1468" spans="1:3">
      <c r="A1468" s="46">
        <v>14532858</v>
      </c>
      <c r="B1468" s="46" t="s">
        <v>1993</v>
      </c>
      <c r="C1468" s="32" t="s">
        <v>1300</v>
      </c>
    </row>
    <row r="1469" spans="1:3">
      <c r="A1469" s="46">
        <v>14561363</v>
      </c>
      <c r="B1469" s="46" t="s">
        <v>2007</v>
      </c>
      <c r="C1469" s="32" t="s">
        <v>1300</v>
      </c>
    </row>
    <row r="1470" spans="1:3">
      <c r="A1470" s="46">
        <v>14623408</v>
      </c>
      <c r="B1470" s="46" t="s">
        <v>1912</v>
      </c>
      <c r="C1470" s="32" t="s">
        <v>1300</v>
      </c>
    </row>
    <row r="1471" spans="1:3">
      <c r="A1471" s="46">
        <v>14632672</v>
      </c>
      <c r="B1471" s="46" t="s">
        <v>1984</v>
      </c>
      <c r="C1471" s="32" t="s">
        <v>1300</v>
      </c>
    </row>
    <row r="1472" spans="1:3">
      <c r="A1472" s="46">
        <v>14636476</v>
      </c>
      <c r="B1472" s="46" t="s">
        <v>1892</v>
      </c>
      <c r="C1472" s="32" t="s">
        <v>1300</v>
      </c>
    </row>
    <row r="1473" spans="1:3">
      <c r="A1473" s="46">
        <v>14644401</v>
      </c>
      <c r="B1473" s="46" t="s">
        <v>1748</v>
      </c>
      <c r="C1473" s="32" t="s">
        <v>1300</v>
      </c>
    </row>
    <row r="1474" spans="1:3">
      <c r="A1474" s="46">
        <v>14767188</v>
      </c>
      <c r="B1474" s="46" t="s">
        <v>1940</v>
      </c>
      <c r="C1474" s="32" t="s">
        <v>1300</v>
      </c>
    </row>
    <row r="1475" spans="1:3">
      <c r="A1475" s="46">
        <v>14783566</v>
      </c>
      <c r="B1475" s="46" t="s">
        <v>1635</v>
      </c>
      <c r="C1475" s="32" t="s">
        <v>1300</v>
      </c>
    </row>
    <row r="1476" spans="1:3">
      <c r="A1476" s="46">
        <v>14787038</v>
      </c>
      <c r="B1476" s="46" t="s">
        <v>1873</v>
      </c>
      <c r="C1476" s="32" t="s">
        <v>1300</v>
      </c>
    </row>
    <row r="1477" spans="1:3">
      <c r="A1477" s="46">
        <v>14808378</v>
      </c>
      <c r="B1477" s="46" t="s">
        <v>1921</v>
      </c>
      <c r="C1477" s="32" t="s">
        <v>1300</v>
      </c>
    </row>
    <row r="1478" spans="1:3">
      <c r="A1478" s="46">
        <v>14844546</v>
      </c>
      <c r="B1478" s="46" t="s">
        <v>1972</v>
      </c>
      <c r="C1478" s="32" t="s">
        <v>1300</v>
      </c>
    </row>
    <row r="1479" spans="1:3">
      <c r="A1479" s="46">
        <v>14862834</v>
      </c>
      <c r="B1479" s="46" t="s">
        <v>1932</v>
      </c>
      <c r="C1479" s="32" t="s">
        <v>1300</v>
      </c>
    </row>
    <row r="1480" spans="1:3">
      <c r="A1480" s="46">
        <v>14864000</v>
      </c>
      <c r="B1480" s="46" t="s">
        <v>2043</v>
      </c>
      <c r="C1480" s="32" t="s">
        <v>1300</v>
      </c>
    </row>
    <row r="1481" spans="1:3">
      <c r="A1481" s="46">
        <v>14887521</v>
      </c>
      <c r="B1481" s="46" t="s">
        <v>1943</v>
      </c>
      <c r="C1481" s="32" t="s">
        <v>1300</v>
      </c>
    </row>
    <row r="1482" spans="1:3">
      <c r="A1482" s="46">
        <v>14891221</v>
      </c>
      <c r="B1482" s="46" t="s">
        <v>1862</v>
      </c>
      <c r="C1482" s="32" t="s">
        <v>1300</v>
      </c>
    </row>
    <row r="1483" spans="1:3">
      <c r="A1483" s="46">
        <v>14958787</v>
      </c>
      <c r="B1483" s="46" t="s">
        <v>1861</v>
      </c>
      <c r="C1483" s="32" t="s">
        <v>1300</v>
      </c>
    </row>
    <row r="1484" spans="1:3">
      <c r="A1484" s="46">
        <v>14975567</v>
      </c>
      <c r="B1484" s="46" t="s">
        <v>1571</v>
      </c>
      <c r="C1484" s="32" t="s">
        <v>1300</v>
      </c>
    </row>
    <row r="1485" spans="1:3">
      <c r="A1485" s="46">
        <v>14985761</v>
      </c>
      <c r="B1485" s="46" t="s">
        <v>1906</v>
      </c>
      <c r="C1485" s="32" t="s">
        <v>1300</v>
      </c>
    </row>
    <row r="1486" spans="1:3">
      <c r="A1486" s="46">
        <v>14989931</v>
      </c>
      <c r="B1486" s="46" t="s">
        <v>2031</v>
      </c>
      <c r="C1486" s="32" t="s">
        <v>1300</v>
      </c>
    </row>
    <row r="1487" spans="1:3">
      <c r="A1487" s="46">
        <v>14994636</v>
      </c>
      <c r="B1487" s="46" t="s">
        <v>2050</v>
      </c>
      <c r="C1487" s="32" t="s">
        <v>1300</v>
      </c>
    </row>
    <row r="1488" spans="1:3">
      <c r="A1488" s="46">
        <v>16040131</v>
      </c>
      <c r="B1488" s="46" t="s">
        <v>1893</v>
      </c>
      <c r="C1488" s="32" t="s">
        <v>1300</v>
      </c>
    </row>
    <row r="1489" spans="1:3">
      <c r="A1489" s="46">
        <v>16044301</v>
      </c>
      <c r="B1489" s="46" t="s">
        <v>1827</v>
      </c>
      <c r="C1489" s="32" t="s">
        <v>1300</v>
      </c>
    </row>
    <row r="1490" spans="1:3">
      <c r="A1490" s="46">
        <v>16052565</v>
      </c>
      <c r="B1490" s="46" t="s">
        <v>1926</v>
      </c>
      <c r="C1490" s="32" t="s">
        <v>1300</v>
      </c>
    </row>
    <row r="1491" spans="1:3">
      <c r="A1491" s="46">
        <v>16110015</v>
      </c>
      <c r="B1491" s="46" t="s">
        <v>1949</v>
      </c>
      <c r="C1491" s="32" t="s">
        <v>1300</v>
      </c>
    </row>
    <row r="1492" spans="1:3">
      <c r="A1492" s="46">
        <v>16121817</v>
      </c>
      <c r="B1492" s="46" t="s">
        <v>1928</v>
      </c>
      <c r="C1492" s="32" t="s">
        <v>1300</v>
      </c>
    </row>
    <row r="1493" spans="1:3">
      <c r="A1493" s="46">
        <v>16180955</v>
      </c>
      <c r="B1493" s="46" t="s">
        <v>1908</v>
      </c>
      <c r="C1493" s="32" t="s">
        <v>1300</v>
      </c>
    </row>
    <row r="1494" spans="1:3">
      <c r="A1494" s="46">
        <v>16220761</v>
      </c>
      <c r="B1494" s="46" t="s">
        <v>1857</v>
      </c>
      <c r="C1494" s="32" t="s">
        <v>1300</v>
      </c>
    </row>
    <row r="1495" spans="1:3">
      <c r="A1495" s="46">
        <v>16289681</v>
      </c>
      <c r="B1495" s="46" t="s">
        <v>1920</v>
      </c>
      <c r="C1495" s="32" t="s">
        <v>1300</v>
      </c>
    </row>
    <row r="1496" spans="1:3">
      <c r="A1496" s="46">
        <v>16310760</v>
      </c>
      <c r="B1496" s="46" t="s">
        <v>1941</v>
      </c>
      <c r="C1496" s="32" t="s">
        <v>1300</v>
      </c>
    </row>
    <row r="1497" spans="1:3">
      <c r="A1497" s="46">
        <v>16311995</v>
      </c>
      <c r="B1497" s="46" t="s">
        <v>1749</v>
      </c>
      <c r="C1497" s="32" t="s">
        <v>1300</v>
      </c>
    </row>
    <row r="1498" spans="1:3">
      <c r="A1498" s="46">
        <v>16316550</v>
      </c>
      <c r="B1498" s="46" t="s">
        <v>1901</v>
      </c>
      <c r="C1498" s="32" t="s">
        <v>1300</v>
      </c>
    </row>
    <row r="1499" spans="1:3">
      <c r="A1499" s="46">
        <v>16317466</v>
      </c>
      <c r="B1499" s="46" t="s">
        <v>1959</v>
      </c>
      <c r="C1499" s="32" t="s">
        <v>1300</v>
      </c>
    </row>
    <row r="1500" spans="1:3">
      <c r="A1500" s="46">
        <v>16343469</v>
      </c>
      <c r="B1500" s="46" t="s">
        <v>2034</v>
      </c>
      <c r="C1500" s="32" t="s">
        <v>1300</v>
      </c>
    </row>
    <row r="1501" spans="1:3">
      <c r="A1501" s="46">
        <v>16379562</v>
      </c>
      <c r="B1501" s="46" t="s">
        <v>1938</v>
      </c>
      <c r="C1501" s="32" t="s">
        <v>1300</v>
      </c>
    </row>
    <row r="1502" spans="1:3">
      <c r="A1502" s="46">
        <v>16381793</v>
      </c>
      <c r="B1502" s="46" t="s">
        <v>2038</v>
      </c>
      <c r="C1502" s="32" t="s">
        <v>1300</v>
      </c>
    </row>
    <row r="1503" spans="1:3">
      <c r="A1503" s="46">
        <v>16405710</v>
      </c>
      <c r="B1503" s="46" t="s">
        <v>2065</v>
      </c>
      <c r="C1503" s="32" t="s">
        <v>1300</v>
      </c>
    </row>
    <row r="1504" spans="1:3">
      <c r="A1504" s="46">
        <v>16407258</v>
      </c>
      <c r="B1504" s="46" t="s">
        <v>1953</v>
      </c>
      <c r="C1504" s="32" t="s">
        <v>1300</v>
      </c>
    </row>
    <row r="1505" spans="1:3">
      <c r="A1505" s="46">
        <v>16431357</v>
      </c>
      <c r="B1505" s="46" t="s">
        <v>2040</v>
      </c>
      <c r="C1505" s="32" t="s">
        <v>1300</v>
      </c>
    </row>
    <row r="1506" spans="1:3">
      <c r="A1506" s="46">
        <v>16431952</v>
      </c>
      <c r="B1506" s="46" t="s">
        <v>1962</v>
      </c>
      <c r="C1506" s="32" t="s">
        <v>1300</v>
      </c>
    </row>
    <row r="1507" spans="1:3">
      <c r="A1507" s="46">
        <v>16434835</v>
      </c>
      <c r="B1507" s="46" t="s">
        <v>1925</v>
      </c>
      <c r="C1507" s="32" t="s">
        <v>1300</v>
      </c>
    </row>
    <row r="1508" spans="1:3">
      <c r="A1508" s="46">
        <v>16441410</v>
      </c>
      <c r="B1508" s="46" t="s">
        <v>1968</v>
      </c>
      <c r="C1508" s="32" t="s">
        <v>1300</v>
      </c>
    </row>
    <row r="1509" spans="1:3">
      <c r="A1509" s="46">
        <v>16450076</v>
      </c>
      <c r="B1509" s="46" t="s">
        <v>1902</v>
      </c>
      <c r="C1509" s="32" t="s">
        <v>1300</v>
      </c>
    </row>
    <row r="1510" spans="1:3">
      <c r="A1510" s="46">
        <v>16461921</v>
      </c>
      <c r="B1510" s="46" t="s">
        <v>1988</v>
      </c>
      <c r="C1510" s="32" t="s">
        <v>1300</v>
      </c>
    </row>
    <row r="1511" spans="1:3">
      <c r="A1511" s="46">
        <v>16467852</v>
      </c>
      <c r="B1511" s="46" t="s">
        <v>1750</v>
      </c>
      <c r="C1511" s="32" t="s">
        <v>1300</v>
      </c>
    </row>
    <row r="1512" spans="1:3">
      <c r="A1512" s="46">
        <v>16497362</v>
      </c>
      <c r="B1512" s="46" t="s">
        <v>1914</v>
      </c>
      <c r="C1512" s="32" t="s">
        <v>1300</v>
      </c>
    </row>
    <row r="1513" spans="1:3">
      <c r="A1513" s="46">
        <v>16545687</v>
      </c>
      <c r="B1513" s="46" t="s">
        <v>2041</v>
      </c>
      <c r="C1513" s="32" t="s">
        <v>1300</v>
      </c>
    </row>
    <row r="1514" spans="1:3">
      <c r="A1514" s="46">
        <v>16545753</v>
      </c>
      <c r="B1514" s="46" t="s">
        <v>1950</v>
      </c>
      <c r="C1514" s="32" t="s">
        <v>1300</v>
      </c>
    </row>
    <row r="1515" spans="1:3">
      <c r="A1515" s="46">
        <v>16545836</v>
      </c>
      <c r="B1515" s="46" t="s">
        <v>2051</v>
      </c>
      <c r="C1515" s="32" t="s">
        <v>1300</v>
      </c>
    </row>
    <row r="1516" spans="1:3">
      <c r="A1516" s="46">
        <v>16581074</v>
      </c>
      <c r="B1516" s="46" t="s">
        <v>1860</v>
      </c>
      <c r="C1516" s="32" t="s">
        <v>1300</v>
      </c>
    </row>
    <row r="1517" spans="1:3">
      <c r="A1517" s="46">
        <v>16590050</v>
      </c>
      <c r="B1517" s="46" t="s">
        <v>1751</v>
      </c>
      <c r="C1517" s="32" t="s">
        <v>1300</v>
      </c>
    </row>
    <row r="1518" spans="1:3">
      <c r="A1518" s="46">
        <v>16592244</v>
      </c>
      <c r="B1518" s="46" t="s">
        <v>1987</v>
      </c>
      <c r="C1518" s="32" t="s">
        <v>1300</v>
      </c>
    </row>
    <row r="1519" spans="1:3">
      <c r="A1519" s="46">
        <v>16599163</v>
      </c>
      <c r="B1519" s="46" t="s">
        <v>1909</v>
      </c>
      <c r="C1519" s="32" t="s">
        <v>1300</v>
      </c>
    </row>
    <row r="1520" spans="1:3">
      <c r="A1520" s="46">
        <v>16606615</v>
      </c>
      <c r="B1520" s="46" t="s">
        <v>1916</v>
      </c>
      <c r="C1520" s="32" t="s">
        <v>1300</v>
      </c>
    </row>
    <row r="1521" spans="1:3">
      <c r="A1521" s="46">
        <v>16606680</v>
      </c>
      <c r="B1521" s="46" t="s">
        <v>1798</v>
      </c>
      <c r="C1521" s="32" t="s">
        <v>1300</v>
      </c>
    </row>
    <row r="1522" spans="1:3">
      <c r="A1522" s="46">
        <v>16610723</v>
      </c>
      <c r="B1522" s="46" t="s">
        <v>1851</v>
      </c>
      <c r="C1522" s="32" t="s">
        <v>1300</v>
      </c>
    </row>
    <row r="1523" spans="1:3">
      <c r="A1523" s="46">
        <v>16622073</v>
      </c>
      <c r="B1523" s="46" t="s">
        <v>2010</v>
      </c>
      <c r="C1523" s="32" t="s">
        <v>1300</v>
      </c>
    </row>
    <row r="1524" spans="1:3">
      <c r="A1524" s="46">
        <v>16624671</v>
      </c>
      <c r="B1524" s="46" t="s">
        <v>1849</v>
      </c>
      <c r="C1524" s="32" t="s">
        <v>1300</v>
      </c>
    </row>
    <row r="1525" spans="1:3">
      <c r="A1525" s="46">
        <v>16625439</v>
      </c>
      <c r="B1525" s="46" t="s">
        <v>1930</v>
      </c>
      <c r="C1525" s="32" t="s">
        <v>1300</v>
      </c>
    </row>
    <row r="1526" spans="1:3">
      <c r="A1526" s="46">
        <v>16626061</v>
      </c>
      <c r="B1526" s="46" t="s">
        <v>1944</v>
      </c>
      <c r="C1526" s="32" t="s">
        <v>1300</v>
      </c>
    </row>
    <row r="1527" spans="1:3">
      <c r="A1527" s="46">
        <v>16643496</v>
      </c>
      <c r="B1527" s="46" t="s">
        <v>1994</v>
      </c>
      <c r="C1527" s="32" t="s">
        <v>1300</v>
      </c>
    </row>
    <row r="1528" spans="1:3">
      <c r="A1528" s="46">
        <v>16643585</v>
      </c>
      <c r="B1528" s="46" t="s">
        <v>1803</v>
      </c>
      <c r="C1528" s="32" t="s">
        <v>1300</v>
      </c>
    </row>
    <row r="1529" spans="1:3">
      <c r="A1529" s="46">
        <v>16651484</v>
      </c>
      <c r="B1529" s="46" t="s">
        <v>1999</v>
      </c>
      <c r="C1529" s="32" t="s">
        <v>1300</v>
      </c>
    </row>
    <row r="1530" spans="1:3">
      <c r="A1530" s="46">
        <v>16661896</v>
      </c>
      <c r="B1530" s="46" t="s">
        <v>1811</v>
      </c>
      <c r="C1530" s="32" t="s">
        <v>1300</v>
      </c>
    </row>
    <row r="1531" spans="1:3">
      <c r="A1531" s="46">
        <v>16666310</v>
      </c>
      <c r="B1531" s="46" t="s">
        <v>1982</v>
      </c>
      <c r="C1531" s="32" t="s">
        <v>1300</v>
      </c>
    </row>
    <row r="1532" spans="1:3">
      <c r="A1532" s="46">
        <v>16677851</v>
      </c>
      <c r="B1532" s="46" t="s">
        <v>1927</v>
      </c>
      <c r="C1532" s="32" t="s">
        <v>1300</v>
      </c>
    </row>
    <row r="1533" spans="1:3">
      <c r="A1533" s="46">
        <v>16706021</v>
      </c>
      <c r="B1533" s="46" t="s">
        <v>1835</v>
      </c>
      <c r="C1533" s="32" t="s">
        <v>1300</v>
      </c>
    </row>
    <row r="1534" spans="1:3">
      <c r="A1534" s="46">
        <v>16715675</v>
      </c>
      <c r="B1534" s="46" t="s">
        <v>1945</v>
      </c>
      <c r="C1534" s="32" t="s">
        <v>1300</v>
      </c>
    </row>
    <row r="1535" spans="1:3">
      <c r="A1535" s="46">
        <v>16742206</v>
      </c>
      <c r="B1535" s="46" t="s">
        <v>1869</v>
      </c>
      <c r="C1535" s="32" t="s">
        <v>1300</v>
      </c>
    </row>
    <row r="1536" spans="1:3">
      <c r="A1536" s="46">
        <v>16826127</v>
      </c>
      <c r="B1536" s="46" t="s">
        <v>1894</v>
      </c>
      <c r="C1536" s="32" t="s">
        <v>1300</v>
      </c>
    </row>
    <row r="1537" spans="1:3">
      <c r="A1537" s="46">
        <v>16836752</v>
      </c>
      <c r="B1537" s="46" t="s">
        <v>2005</v>
      </c>
      <c r="C1537" s="32" t="s">
        <v>1300</v>
      </c>
    </row>
    <row r="1538" spans="1:3">
      <c r="A1538" s="46">
        <v>16842801</v>
      </c>
      <c r="B1538" s="46" t="s">
        <v>1864</v>
      </c>
      <c r="C1538" s="32" t="s">
        <v>1300</v>
      </c>
    </row>
    <row r="1539" spans="1:3">
      <c r="A1539" s="46">
        <v>16867770</v>
      </c>
      <c r="B1539" s="46" t="s">
        <v>1896</v>
      </c>
      <c r="C1539" s="32" t="s">
        <v>1300</v>
      </c>
    </row>
    <row r="1540" spans="1:3">
      <c r="A1540" s="46">
        <v>16869705</v>
      </c>
      <c r="B1540" s="46" t="s">
        <v>1954</v>
      </c>
      <c r="C1540" s="32" t="s">
        <v>1300</v>
      </c>
    </row>
    <row r="1541" spans="1:3">
      <c r="A1541" s="46">
        <v>16886193</v>
      </c>
      <c r="B1541" s="46" t="s">
        <v>1951</v>
      </c>
      <c r="C1541" s="32" t="s">
        <v>1300</v>
      </c>
    </row>
    <row r="1542" spans="1:3">
      <c r="A1542" s="46">
        <v>16894212</v>
      </c>
      <c r="B1542" s="46" t="s">
        <v>1992</v>
      </c>
      <c r="C1542" s="32" t="s">
        <v>1300</v>
      </c>
    </row>
    <row r="1543" spans="1:3">
      <c r="A1543" s="46">
        <v>16898374</v>
      </c>
      <c r="B1543" s="46" t="s">
        <v>1918</v>
      </c>
      <c r="C1543" s="32" t="s">
        <v>1300</v>
      </c>
    </row>
    <row r="1544" spans="1:3">
      <c r="A1544" s="46">
        <v>16971929</v>
      </c>
      <c r="B1544" s="46" t="s">
        <v>1983</v>
      </c>
      <c r="C1544" s="32" t="s">
        <v>1300</v>
      </c>
    </row>
    <row r="1545" spans="1:3">
      <c r="A1545" s="46">
        <v>16977837</v>
      </c>
      <c r="B1545" s="46" t="s">
        <v>1960</v>
      </c>
      <c r="C1545" s="32" t="s">
        <v>1300</v>
      </c>
    </row>
    <row r="1546" spans="1:3">
      <c r="A1546" s="46">
        <v>16998199</v>
      </c>
      <c r="B1546" s="46" t="s">
        <v>2015</v>
      </c>
      <c r="C1546" s="32" t="s">
        <v>1300</v>
      </c>
    </row>
    <row r="1547" spans="1:3">
      <c r="A1547" s="46">
        <v>17016376</v>
      </c>
      <c r="B1547" s="46" t="s">
        <v>2013</v>
      </c>
      <c r="C1547" s="32" t="s">
        <v>1300</v>
      </c>
    </row>
    <row r="1548" spans="1:3">
      <c r="A1548" s="46">
        <v>17038047</v>
      </c>
      <c r="B1548" s="46" t="s">
        <v>2039</v>
      </c>
      <c r="C1548" s="32" t="s">
        <v>1300</v>
      </c>
    </row>
    <row r="1549" spans="1:3">
      <c r="A1549" s="46">
        <v>17040311</v>
      </c>
      <c r="B1549" s="46" t="s">
        <v>2048</v>
      </c>
      <c r="C1549" s="32" t="s">
        <v>1300</v>
      </c>
    </row>
    <row r="1550" spans="1:3">
      <c r="A1550" s="46">
        <v>70008641</v>
      </c>
      <c r="B1550" s="46" t="s">
        <v>1299</v>
      </c>
      <c r="C1550" s="32" t="s">
        <v>1300</v>
      </c>
    </row>
    <row r="1551" spans="1:3">
      <c r="A1551" s="46">
        <v>90000682</v>
      </c>
      <c r="B1551" s="46" t="s">
        <v>1175</v>
      </c>
      <c r="C1551" s="32" t="s">
        <v>1300</v>
      </c>
    </row>
    <row r="1552" spans="1:3">
      <c r="A1552" s="46">
        <v>90003574</v>
      </c>
      <c r="B1552" s="46" t="s">
        <v>1471</v>
      </c>
      <c r="C1552" s="32" t="s">
        <v>1300</v>
      </c>
    </row>
    <row r="1553" spans="1:3">
      <c r="A1553" s="46">
        <v>90008488</v>
      </c>
      <c r="B1553" s="46" t="s">
        <v>670</v>
      </c>
      <c r="C1553" s="32" t="s">
        <v>1300</v>
      </c>
    </row>
    <row r="1554" spans="1:3">
      <c r="A1554" s="46">
        <v>10015505</v>
      </c>
      <c r="B1554" s="46" t="s">
        <v>1220</v>
      </c>
      <c r="C1554" s="40" t="s">
        <v>1301</v>
      </c>
    </row>
    <row r="1555" spans="1:3">
      <c r="A1555" s="46">
        <v>10020682</v>
      </c>
      <c r="B1555" s="46" t="s">
        <v>1221</v>
      </c>
      <c r="C1555" s="40" t="s">
        <v>1301</v>
      </c>
    </row>
    <row r="1556" spans="1:3">
      <c r="A1556" s="46">
        <v>10034498</v>
      </c>
      <c r="B1556" s="46" t="s">
        <v>1782</v>
      </c>
      <c r="C1556" s="40" t="s">
        <v>1301</v>
      </c>
    </row>
    <row r="1557" spans="1:3">
      <c r="A1557" s="46">
        <v>10073218</v>
      </c>
      <c r="B1557" s="46" t="s">
        <v>1346</v>
      </c>
      <c r="C1557" s="40" t="s">
        <v>1301</v>
      </c>
    </row>
    <row r="1558" spans="1:3">
      <c r="A1558" s="46">
        <v>10077618</v>
      </c>
      <c r="B1558" s="46" t="s">
        <v>1222</v>
      </c>
      <c r="C1558" s="40" t="s">
        <v>1301</v>
      </c>
    </row>
    <row r="1559" spans="1:3">
      <c r="A1559" s="46">
        <v>10080187</v>
      </c>
      <c r="B1559" s="46" t="s">
        <v>1223</v>
      </c>
      <c r="C1559" s="40" t="s">
        <v>1301</v>
      </c>
    </row>
    <row r="1560" spans="1:3">
      <c r="A1560" s="46">
        <v>10081809</v>
      </c>
      <c r="B1560" s="46" t="s">
        <v>1224</v>
      </c>
      <c r="C1560" s="40" t="s">
        <v>1301</v>
      </c>
    </row>
    <row r="1561" spans="1:3">
      <c r="A1561" s="46">
        <v>10121041</v>
      </c>
      <c r="B1561" s="46" t="s">
        <v>1225</v>
      </c>
      <c r="C1561" s="40" t="s">
        <v>1301</v>
      </c>
    </row>
    <row r="1562" spans="1:3">
      <c r="A1562" s="46">
        <v>10125062</v>
      </c>
      <c r="B1562" s="46" t="s">
        <v>1226</v>
      </c>
      <c r="C1562" s="40" t="s">
        <v>1301</v>
      </c>
    </row>
    <row r="1563" spans="1:3">
      <c r="A1563" s="46">
        <v>10159121</v>
      </c>
      <c r="B1563" s="46" t="s">
        <v>1472</v>
      </c>
      <c r="C1563" s="40" t="s">
        <v>1301</v>
      </c>
    </row>
    <row r="1564" spans="1:3">
      <c r="A1564" s="46">
        <v>10186000</v>
      </c>
      <c r="B1564" s="46" t="s">
        <v>1207</v>
      </c>
      <c r="C1564" s="40" t="s">
        <v>1301</v>
      </c>
    </row>
    <row r="1565" spans="1:3">
      <c r="A1565" s="46">
        <v>10218409</v>
      </c>
      <c r="B1565" s="46" t="s">
        <v>1210</v>
      </c>
      <c r="C1565" s="40" t="s">
        <v>1301</v>
      </c>
    </row>
    <row r="1566" spans="1:3">
      <c r="A1566" s="46">
        <v>10256841</v>
      </c>
      <c r="B1566" s="46" t="s">
        <v>1227</v>
      </c>
      <c r="C1566" s="40" t="s">
        <v>1301</v>
      </c>
    </row>
    <row r="1567" spans="1:3">
      <c r="A1567" s="46">
        <v>10278340</v>
      </c>
      <c r="B1567" s="46" t="s">
        <v>1572</v>
      </c>
      <c r="C1567" s="40" t="s">
        <v>1301</v>
      </c>
    </row>
    <row r="1568" spans="1:3">
      <c r="A1568" s="46">
        <v>10287008</v>
      </c>
      <c r="B1568" s="46" t="s">
        <v>1228</v>
      </c>
      <c r="C1568" s="40" t="s">
        <v>1301</v>
      </c>
    </row>
    <row r="1569" spans="1:3">
      <c r="A1569" s="46">
        <v>10292297</v>
      </c>
      <c r="B1569" s="46" t="s">
        <v>1229</v>
      </c>
      <c r="C1569" s="40" t="s">
        <v>1301</v>
      </c>
    </row>
    <row r="1570" spans="1:3">
      <c r="A1570" s="46">
        <v>10303948</v>
      </c>
      <c r="B1570" s="46" t="s">
        <v>1877</v>
      </c>
      <c r="C1570" s="40" t="s">
        <v>1301</v>
      </c>
    </row>
    <row r="1571" spans="1:3">
      <c r="A1571" s="46">
        <v>10314113</v>
      </c>
      <c r="B1571" s="46" t="s">
        <v>1230</v>
      </c>
      <c r="C1571" s="40" t="s">
        <v>1301</v>
      </c>
    </row>
    <row r="1572" spans="1:3">
      <c r="A1572" s="46">
        <v>10317264</v>
      </c>
      <c r="B1572" s="46" t="s">
        <v>1231</v>
      </c>
      <c r="C1572" s="40" t="s">
        <v>1301</v>
      </c>
    </row>
    <row r="1573" spans="1:3">
      <c r="A1573" s="46">
        <v>10375534</v>
      </c>
      <c r="B1573" s="46" t="s">
        <v>1399</v>
      </c>
      <c r="C1573" s="40" t="s">
        <v>1301</v>
      </c>
    </row>
    <row r="1574" spans="1:3">
      <c r="A1574" s="46">
        <v>10398618</v>
      </c>
      <c r="B1574" s="46" t="s">
        <v>1234</v>
      </c>
      <c r="C1574" s="40" t="s">
        <v>1301</v>
      </c>
    </row>
    <row r="1575" spans="1:3">
      <c r="A1575" s="46">
        <v>10413329</v>
      </c>
      <c r="B1575" s="46" t="s">
        <v>1235</v>
      </c>
      <c r="C1575" s="40" t="s">
        <v>1301</v>
      </c>
    </row>
    <row r="1576" spans="1:3">
      <c r="A1576" s="46">
        <v>10521289</v>
      </c>
      <c r="B1576" s="46" t="s">
        <v>1752</v>
      </c>
      <c r="C1576" s="40" t="s">
        <v>1301</v>
      </c>
    </row>
    <row r="1577" spans="1:3">
      <c r="A1577" s="46">
        <v>10545670</v>
      </c>
      <c r="B1577" s="46" t="s">
        <v>1211</v>
      </c>
      <c r="C1577" s="40" t="s">
        <v>1301</v>
      </c>
    </row>
    <row r="1578" spans="1:3">
      <c r="A1578" s="46">
        <v>10811001</v>
      </c>
      <c r="B1578" s="46" t="s">
        <v>1236</v>
      </c>
      <c r="C1578" s="40" t="s">
        <v>1301</v>
      </c>
    </row>
    <row r="1579" spans="1:3">
      <c r="A1579" s="46">
        <v>10815759</v>
      </c>
      <c r="B1579" s="46" t="s">
        <v>1237</v>
      </c>
      <c r="C1579" s="40" t="s">
        <v>1301</v>
      </c>
    </row>
    <row r="1580" spans="1:3">
      <c r="A1580" s="46">
        <v>10820282</v>
      </c>
      <c r="B1580" s="46" t="s">
        <v>1238</v>
      </c>
      <c r="C1580" s="40" t="s">
        <v>1301</v>
      </c>
    </row>
    <row r="1581" spans="1:3">
      <c r="A1581" s="46">
        <v>10827344</v>
      </c>
      <c r="B1581" s="46" t="s">
        <v>1262</v>
      </c>
      <c r="C1581" s="40" t="s">
        <v>1301</v>
      </c>
    </row>
    <row r="1582" spans="1:3">
      <c r="A1582" s="46">
        <v>10827373</v>
      </c>
      <c r="B1582" s="46" t="s">
        <v>1212</v>
      </c>
      <c r="C1582" s="40" t="s">
        <v>1301</v>
      </c>
    </row>
    <row r="1583" spans="1:3">
      <c r="A1583" s="46">
        <v>10831216</v>
      </c>
      <c r="B1583" s="46" t="s">
        <v>1753</v>
      </c>
      <c r="C1583" s="40" t="s">
        <v>1301</v>
      </c>
    </row>
    <row r="1584" spans="1:3">
      <c r="A1584" s="46">
        <v>10833095</v>
      </c>
      <c r="B1584" s="46" t="s">
        <v>1239</v>
      </c>
      <c r="C1584" s="40" t="s">
        <v>1301</v>
      </c>
    </row>
    <row r="1585" spans="1:3">
      <c r="A1585" s="46">
        <v>10885643</v>
      </c>
      <c r="B1585" s="46" t="s">
        <v>1240</v>
      </c>
      <c r="C1585" s="40" t="s">
        <v>1301</v>
      </c>
    </row>
    <row r="1586" spans="1:3">
      <c r="A1586" s="46">
        <v>10893594</v>
      </c>
      <c r="B1586" s="46" t="s">
        <v>1241</v>
      </c>
      <c r="C1586" s="40" t="s">
        <v>1301</v>
      </c>
    </row>
    <row r="1587" spans="1:3">
      <c r="A1587" s="46">
        <v>10897416</v>
      </c>
      <c r="B1587" s="46" t="s">
        <v>1573</v>
      </c>
      <c r="C1587" s="40" t="s">
        <v>1301</v>
      </c>
    </row>
    <row r="1588" spans="1:3">
      <c r="A1588" s="46">
        <v>10897439</v>
      </c>
      <c r="B1588" s="46" t="s">
        <v>1754</v>
      </c>
      <c r="C1588" s="40" t="s">
        <v>1301</v>
      </c>
    </row>
    <row r="1589" spans="1:3">
      <c r="A1589" s="46">
        <v>10943174</v>
      </c>
      <c r="B1589" s="46" t="s">
        <v>1208</v>
      </c>
      <c r="C1589" s="40" t="s">
        <v>1301</v>
      </c>
    </row>
    <row r="1590" spans="1:3">
      <c r="A1590" s="46">
        <v>10970584</v>
      </c>
      <c r="B1590" s="46" t="s">
        <v>1242</v>
      </c>
      <c r="C1590" s="40" t="s">
        <v>1301</v>
      </c>
    </row>
    <row r="1591" spans="1:3">
      <c r="A1591" s="46">
        <v>10972862</v>
      </c>
      <c r="B1591" s="46" t="s">
        <v>1243</v>
      </c>
      <c r="C1591" s="40" t="s">
        <v>1301</v>
      </c>
    </row>
    <row r="1592" spans="1:3">
      <c r="A1592" s="46">
        <v>11006371</v>
      </c>
      <c r="B1592" s="46" t="s">
        <v>1244</v>
      </c>
      <c r="C1592" s="40" t="s">
        <v>1301</v>
      </c>
    </row>
    <row r="1593" spans="1:3">
      <c r="A1593" s="46">
        <v>11020371</v>
      </c>
      <c r="B1593" s="46" t="s">
        <v>1213</v>
      </c>
      <c r="C1593" s="40" t="s">
        <v>1301</v>
      </c>
    </row>
    <row r="1594" spans="1:3">
      <c r="A1594" s="46">
        <v>11086588</v>
      </c>
      <c r="B1594" s="46" t="s">
        <v>1245</v>
      </c>
      <c r="C1594" s="40" t="s">
        <v>1301</v>
      </c>
    </row>
    <row r="1595" spans="1:3">
      <c r="A1595" s="46">
        <v>11089279</v>
      </c>
      <c r="B1595" s="46" t="s">
        <v>1209</v>
      </c>
      <c r="C1595" s="40" t="s">
        <v>1301</v>
      </c>
    </row>
    <row r="1596" spans="1:3">
      <c r="A1596" s="46">
        <v>11090162</v>
      </c>
      <c r="B1596" s="46" t="s">
        <v>1246</v>
      </c>
      <c r="C1596" s="40" t="s">
        <v>1301</v>
      </c>
    </row>
    <row r="1597" spans="1:3">
      <c r="A1597" s="46">
        <v>11202497</v>
      </c>
      <c r="B1597" s="46" t="s">
        <v>1214</v>
      </c>
      <c r="C1597" s="40" t="s">
        <v>1301</v>
      </c>
    </row>
    <row r="1598" spans="1:3">
      <c r="A1598" s="46">
        <v>11230772</v>
      </c>
      <c r="B1598" s="46" t="s">
        <v>1574</v>
      </c>
      <c r="C1598" s="40" t="s">
        <v>1301</v>
      </c>
    </row>
    <row r="1599" spans="1:3">
      <c r="A1599" s="46">
        <v>11232469</v>
      </c>
      <c r="B1599" s="46" t="s">
        <v>1247</v>
      </c>
      <c r="C1599" s="40" t="s">
        <v>1301</v>
      </c>
    </row>
    <row r="1600" spans="1:3">
      <c r="A1600" s="46">
        <v>11339629</v>
      </c>
      <c r="B1600" s="46" t="s">
        <v>1755</v>
      </c>
      <c r="C1600" s="40" t="s">
        <v>1301</v>
      </c>
    </row>
    <row r="1601" spans="1:3">
      <c r="A1601" s="46">
        <v>11365466</v>
      </c>
      <c r="B1601" s="46" t="s">
        <v>1248</v>
      </c>
      <c r="C1601" s="40" t="s">
        <v>1301</v>
      </c>
    </row>
    <row r="1602" spans="1:3">
      <c r="A1602" s="46">
        <v>11370214</v>
      </c>
      <c r="B1602" s="46" t="s">
        <v>1249</v>
      </c>
      <c r="C1602" s="40" t="s">
        <v>1301</v>
      </c>
    </row>
    <row r="1603" spans="1:3">
      <c r="A1603" s="46">
        <v>11448488</v>
      </c>
      <c r="B1603" s="46" t="s">
        <v>1215</v>
      </c>
      <c r="C1603" s="40" t="s">
        <v>1301</v>
      </c>
    </row>
    <row r="1604" spans="1:3">
      <c r="A1604" s="46">
        <v>11688927</v>
      </c>
      <c r="B1604" s="46" t="s">
        <v>1250</v>
      </c>
      <c r="C1604" s="40" t="s">
        <v>1301</v>
      </c>
    </row>
    <row r="1605" spans="1:3">
      <c r="A1605" s="46">
        <v>11747162</v>
      </c>
      <c r="B1605" s="46" t="s">
        <v>1602</v>
      </c>
      <c r="C1605" s="40" t="s">
        <v>1301</v>
      </c>
    </row>
    <row r="1606" spans="1:3">
      <c r="A1606" s="46">
        <v>11767354</v>
      </c>
      <c r="B1606" s="46" t="s">
        <v>1473</v>
      </c>
      <c r="C1606" s="40" t="s">
        <v>1301</v>
      </c>
    </row>
    <row r="1607" spans="1:3">
      <c r="A1607" s="46">
        <v>11803908</v>
      </c>
      <c r="B1607" s="46" t="s">
        <v>1575</v>
      </c>
      <c r="C1607" s="40" t="s">
        <v>1301</v>
      </c>
    </row>
    <row r="1608" spans="1:3">
      <c r="A1608" s="46">
        <v>11832212</v>
      </c>
      <c r="B1608" s="46" t="s">
        <v>1251</v>
      </c>
      <c r="C1608" s="40" t="s">
        <v>1301</v>
      </c>
    </row>
    <row r="1609" spans="1:3">
      <c r="A1609" s="46">
        <v>11990862</v>
      </c>
      <c r="B1609" s="46" t="s">
        <v>1216</v>
      </c>
      <c r="C1609" s="40" t="s">
        <v>1301</v>
      </c>
    </row>
    <row r="1610" spans="1:3">
      <c r="A1610" s="46">
        <v>12046734</v>
      </c>
      <c r="B1610" s="46" t="s">
        <v>1252</v>
      </c>
      <c r="C1610" s="40" t="s">
        <v>1301</v>
      </c>
    </row>
    <row r="1611" spans="1:3">
      <c r="A1611" s="46">
        <v>12228470</v>
      </c>
      <c r="B1611" s="46" t="s">
        <v>1254</v>
      </c>
      <c r="C1611" s="40" t="s">
        <v>1301</v>
      </c>
    </row>
    <row r="1612" spans="1:3">
      <c r="A1612" s="46">
        <v>12323292</v>
      </c>
      <c r="B1612" s="46" t="s">
        <v>1217</v>
      </c>
      <c r="C1612" s="40" t="s">
        <v>1301</v>
      </c>
    </row>
    <row r="1613" spans="1:3">
      <c r="A1613" s="46">
        <v>12350113</v>
      </c>
      <c r="B1613" s="46" t="s">
        <v>1218</v>
      </c>
      <c r="C1613" s="40" t="s">
        <v>1301</v>
      </c>
    </row>
    <row r="1614" spans="1:3">
      <c r="A1614" s="46">
        <v>12526983</v>
      </c>
      <c r="B1614" s="46" t="s">
        <v>1474</v>
      </c>
      <c r="C1614" s="40" t="s">
        <v>1301</v>
      </c>
    </row>
    <row r="1615" spans="1:3">
      <c r="A1615" s="46">
        <v>12602980</v>
      </c>
      <c r="B1615" s="46" t="s">
        <v>1255</v>
      </c>
      <c r="C1615" s="40" t="s">
        <v>1301</v>
      </c>
    </row>
    <row r="1616" spans="1:3">
      <c r="A1616" s="46">
        <v>12616953</v>
      </c>
      <c r="B1616" s="46" t="s">
        <v>1219</v>
      </c>
      <c r="C1616" s="40" t="s">
        <v>1301</v>
      </c>
    </row>
    <row r="1617" spans="1:3">
      <c r="A1617" s="46">
        <v>12809632</v>
      </c>
      <c r="B1617" s="46" t="s">
        <v>1469</v>
      </c>
      <c r="C1617" s="40" t="s">
        <v>1301</v>
      </c>
    </row>
    <row r="1618" spans="1:3">
      <c r="A1618" s="46">
        <v>14028485</v>
      </c>
      <c r="B1618" s="46" t="s">
        <v>1576</v>
      </c>
      <c r="C1618" s="40" t="s">
        <v>1301</v>
      </c>
    </row>
    <row r="1619" spans="1:3">
      <c r="A1619" s="46">
        <v>14335034</v>
      </c>
      <c r="B1619" s="46" t="s">
        <v>1398</v>
      </c>
      <c r="C1619" s="40" t="s">
        <v>1301</v>
      </c>
    </row>
    <row r="1620" spans="1:3">
      <c r="A1620" s="46">
        <v>14344039</v>
      </c>
      <c r="B1620" s="46" t="s">
        <v>1512</v>
      </c>
      <c r="C1620" s="40" t="s">
        <v>1301</v>
      </c>
    </row>
    <row r="1621" spans="1:3">
      <c r="A1621" s="46">
        <v>14391553</v>
      </c>
      <c r="B1621" s="46" t="s">
        <v>1432</v>
      </c>
      <c r="C1621" s="40" t="s">
        <v>1301</v>
      </c>
    </row>
    <row r="1622" spans="1:3">
      <c r="A1622" s="46">
        <v>14708866</v>
      </c>
      <c r="B1622" s="46" t="s">
        <v>1519</v>
      </c>
      <c r="C1622" s="40" t="s">
        <v>1301</v>
      </c>
    </row>
    <row r="1623" spans="1:3">
      <c r="A1623" s="46">
        <v>16135400</v>
      </c>
      <c r="B1623" s="46" t="s">
        <v>1823</v>
      </c>
      <c r="C1623" s="40" t="s">
        <v>1301</v>
      </c>
    </row>
    <row r="1624" spans="1:3">
      <c r="A1624" s="46">
        <v>90003999</v>
      </c>
      <c r="B1624" s="46" t="s">
        <v>1256</v>
      </c>
      <c r="C1624" s="40" t="s">
        <v>1301</v>
      </c>
    </row>
    <row r="1625" spans="1:3">
      <c r="A1625" s="46">
        <v>90004007</v>
      </c>
      <c r="B1625" s="46" t="s">
        <v>1257</v>
      </c>
      <c r="C1625" s="40" t="s">
        <v>1301</v>
      </c>
    </row>
    <row r="1626" spans="1:3">
      <c r="A1626" s="46">
        <v>90012567</v>
      </c>
      <c r="B1626" s="46" t="s">
        <v>1258</v>
      </c>
      <c r="C1626" s="40" t="s">
        <v>1301</v>
      </c>
    </row>
    <row r="1627" spans="1:3">
      <c r="A1627" s="46">
        <v>10329534</v>
      </c>
      <c r="B1627" s="46" t="s">
        <v>1577</v>
      </c>
      <c r="C1627" s="35" t="s">
        <v>117</v>
      </c>
    </row>
    <row r="1628" spans="1:3">
      <c r="A1628" s="46">
        <v>10393762</v>
      </c>
      <c r="B1628" s="46" t="s">
        <v>1259</v>
      </c>
      <c r="C1628" s="35" t="s">
        <v>117</v>
      </c>
    </row>
    <row r="1629" spans="1:3">
      <c r="A1629" s="46">
        <v>10662127</v>
      </c>
      <c r="B1629" s="46" t="s">
        <v>1260</v>
      </c>
      <c r="C1629" s="35" t="s">
        <v>117</v>
      </c>
    </row>
    <row r="1630" spans="1:3">
      <c r="A1630" s="46">
        <v>10675271</v>
      </c>
      <c r="B1630" s="46" t="s">
        <v>1261</v>
      </c>
      <c r="C1630" s="35" t="s">
        <v>117</v>
      </c>
    </row>
    <row r="1631" spans="1:3">
      <c r="A1631" s="46">
        <v>10957733</v>
      </c>
      <c r="B1631" s="46" t="s">
        <v>1263</v>
      </c>
      <c r="C1631" s="35" t="s">
        <v>117</v>
      </c>
    </row>
    <row r="1632" spans="1:3">
      <c r="A1632" s="46">
        <v>10972448</v>
      </c>
      <c r="B1632" s="46" t="s">
        <v>1879</v>
      </c>
      <c r="C1632" s="35" t="s">
        <v>117</v>
      </c>
    </row>
    <row r="1633" spans="1:3">
      <c r="A1633" s="46">
        <v>10990245</v>
      </c>
      <c r="B1633" s="46" t="s">
        <v>1264</v>
      </c>
      <c r="C1633" s="35" t="s">
        <v>117</v>
      </c>
    </row>
    <row r="1634" spans="1:3">
      <c r="A1634" s="46">
        <v>11379132</v>
      </c>
      <c r="B1634" s="46" t="s">
        <v>1265</v>
      </c>
      <c r="C1634" s="35" t="s">
        <v>117</v>
      </c>
    </row>
    <row r="1635" spans="1:3">
      <c r="A1635" s="46">
        <v>11687891</v>
      </c>
      <c r="B1635" s="46" t="s">
        <v>1266</v>
      </c>
      <c r="C1635" s="35" t="s">
        <v>117</v>
      </c>
    </row>
    <row r="1636" spans="1:3">
      <c r="A1636" s="46">
        <v>11757746</v>
      </c>
      <c r="B1636" s="46" t="s">
        <v>1757</v>
      </c>
      <c r="C1636" s="35" t="s">
        <v>117</v>
      </c>
    </row>
    <row r="1637" spans="1:3">
      <c r="A1637" s="46">
        <v>11943414</v>
      </c>
      <c r="B1637" s="46" t="s">
        <v>1267</v>
      </c>
      <c r="C1637" s="35" t="s">
        <v>117</v>
      </c>
    </row>
    <row r="1638" spans="1:3">
      <c r="A1638" s="46">
        <v>11994618</v>
      </c>
      <c r="B1638" s="46" t="s">
        <v>1268</v>
      </c>
      <c r="C1638" s="35" t="s">
        <v>117</v>
      </c>
    </row>
    <row r="1639" spans="1:3">
      <c r="A1639" s="46">
        <v>12010179</v>
      </c>
      <c r="B1639" s="46" t="s">
        <v>1269</v>
      </c>
      <c r="C1639" s="35" t="s">
        <v>117</v>
      </c>
    </row>
    <row r="1640" spans="1:3">
      <c r="A1640" s="46">
        <v>12352307</v>
      </c>
      <c r="B1640" s="46" t="s">
        <v>1270</v>
      </c>
      <c r="C1640" s="35" t="s">
        <v>117</v>
      </c>
    </row>
    <row r="1641" spans="1:3">
      <c r="A1641" s="46">
        <v>12368194</v>
      </c>
      <c r="B1641" s="46" t="s">
        <v>1347</v>
      </c>
      <c r="C1641" s="35" t="s">
        <v>117</v>
      </c>
    </row>
    <row r="1642" spans="1:3">
      <c r="A1642" s="46">
        <v>12369207</v>
      </c>
      <c r="B1642" s="46" t="s">
        <v>1832</v>
      </c>
      <c r="C1642" s="35" t="s">
        <v>117</v>
      </c>
    </row>
    <row r="1643" spans="1:3">
      <c r="A1643" s="46">
        <v>12405506</v>
      </c>
      <c r="B1643" s="46" t="s">
        <v>1271</v>
      </c>
      <c r="C1643" s="35" t="s">
        <v>117</v>
      </c>
    </row>
    <row r="1644" spans="1:3">
      <c r="A1644" s="46">
        <v>12407451</v>
      </c>
      <c r="B1644" s="46" t="s">
        <v>1623</v>
      </c>
      <c r="C1644" s="35" t="s">
        <v>117</v>
      </c>
    </row>
    <row r="1645" spans="1:3">
      <c r="A1645" s="46">
        <v>12421184</v>
      </c>
      <c r="B1645" s="46" t="s">
        <v>1272</v>
      </c>
      <c r="C1645" s="35" t="s">
        <v>117</v>
      </c>
    </row>
    <row r="1646" spans="1:3">
      <c r="A1646" s="46">
        <v>12524323</v>
      </c>
      <c r="B1646" s="46" t="s">
        <v>1273</v>
      </c>
      <c r="C1646" s="35" t="s">
        <v>117</v>
      </c>
    </row>
    <row r="1647" spans="1:3">
      <c r="A1647" s="46">
        <v>12542999</v>
      </c>
      <c r="B1647" s="46" t="s">
        <v>1274</v>
      </c>
      <c r="C1647" s="35" t="s">
        <v>117</v>
      </c>
    </row>
    <row r="1648" spans="1:3">
      <c r="A1648" s="46">
        <v>12569627</v>
      </c>
      <c r="B1648" s="46" t="s">
        <v>1758</v>
      </c>
      <c r="C1648" s="35" t="s">
        <v>117</v>
      </c>
    </row>
    <row r="1649" spans="1:3">
      <c r="A1649" s="46">
        <v>12586821</v>
      </c>
      <c r="B1649" s="46" t="s">
        <v>1759</v>
      </c>
      <c r="C1649" s="35" t="s">
        <v>117</v>
      </c>
    </row>
    <row r="1650" spans="1:3">
      <c r="A1650" s="46">
        <v>12604967</v>
      </c>
      <c r="B1650" s="46" t="s">
        <v>1275</v>
      </c>
      <c r="C1650" s="35" t="s">
        <v>117</v>
      </c>
    </row>
    <row r="1651" spans="1:3">
      <c r="A1651" s="46">
        <v>12642382</v>
      </c>
      <c r="B1651" s="46" t="s">
        <v>1475</v>
      </c>
      <c r="C1651" s="35" t="s">
        <v>117</v>
      </c>
    </row>
    <row r="1652" spans="1:3">
      <c r="A1652" s="46">
        <v>14168513</v>
      </c>
      <c r="B1652" s="46" t="s">
        <v>1660</v>
      </c>
      <c r="C1652" s="35" t="s">
        <v>117</v>
      </c>
    </row>
    <row r="1653" spans="1:3">
      <c r="A1653" s="46">
        <v>14189478</v>
      </c>
      <c r="B1653" s="46" t="s">
        <v>2044</v>
      </c>
      <c r="C1653" s="35" t="s">
        <v>117</v>
      </c>
    </row>
    <row r="1654" spans="1:3">
      <c r="A1654" s="46">
        <v>14347523</v>
      </c>
      <c r="B1654" s="46" t="s">
        <v>1489</v>
      </c>
      <c r="C1654" s="35" t="s">
        <v>117</v>
      </c>
    </row>
    <row r="1655" spans="1:3">
      <c r="A1655" s="46">
        <v>14348014</v>
      </c>
      <c r="B1655" s="46" t="s">
        <v>1476</v>
      </c>
      <c r="C1655" s="35" t="s">
        <v>117</v>
      </c>
    </row>
    <row r="1656" spans="1:3">
      <c r="A1656" s="46">
        <v>14458636</v>
      </c>
      <c r="B1656" s="46" t="s">
        <v>1760</v>
      </c>
      <c r="C1656" s="35" t="s">
        <v>117</v>
      </c>
    </row>
    <row r="1657" spans="1:3">
      <c r="A1657" s="46">
        <v>14540993</v>
      </c>
      <c r="B1657" s="46" t="s">
        <v>1888</v>
      </c>
      <c r="C1657" s="35" t="s">
        <v>117</v>
      </c>
    </row>
    <row r="1658" spans="1:3">
      <c r="A1658" s="46">
        <v>14614846</v>
      </c>
      <c r="B1658" s="46" t="s">
        <v>1579</v>
      </c>
      <c r="C1658" s="35" t="s">
        <v>117</v>
      </c>
    </row>
    <row r="1659" spans="1:3">
      <c r="A1659" s="46">
        <v>14745821</v>
      </c>
      <c r="B1659" s="46" t="s">
        <v>1845</v>
      </c>
      <c r="C1659" s="35" t="s">
        <v>117</v>
      </c>
    </row>
    <row r="1660" spans="1:3">
      <c r="A1660" s="46">
        <v>14754056</v>
      </c>
      <c r="B1660" s="46" t="s">
        <v>1627</v>
      </c>
      <c r="C1660" s="35" t="s">
        <v>117</v>
      </c>
    </row>
    <row r="1661" spans="1:3">
      <c r="A1661" s="46">
        <v>14792275</v>
      </c>
      <c r="B1661" s="46" t="s">
        <v>1580</v>
      </c>
      <c r="C1661" s="35" t="s">
        <v>117</v>
      </c>
    </row>
    <row r="1662" spans="1:3">
      <c r="A1662" s="46">
        <v>16020513</v>
      </c>
      <c r="B1662" s="46" t="s">
        <v>1654</v>
      </c>
      <c r="C1662" s="35" t="s">
        <v>117</v>
      </c>
    </row>
    <row r="1663" spans="1:3">
      <c r="A1663" s="46">
        <v>16039151</v>
      </c>
      <c r="B1663" s="46" t="s">
        <v>1581</v>
      </c>
      <c r="C1663" s="35" t="s">
        <v>117</v>
      </c>
    </row>
    <row r="1664" spans="1:3">
      <c r="A1664" s="46">
        <v>16040042</v>
      </c>
      <c r="B1664" s="46" t="s">
        <v>1619</v>
      </c>
      <c r="C1664" s="35" t="s">
        <v>117</v>
      </c>
    </row>
    <row r="1665" spans="1:3">
      <c r="A1665" s="46">
        <v>16049557</v>
      </c>
      <c r="B1665" s="46" t="s">
        <v>1625</v>
      </c>
      <c r="C1665" s="35" t="s">
        <v>117</v>
      </c>
    </row>
    <row r="1666" spans="1:3">
      <c r="A1666" s="46">
        <v>16082299</v>
      </c>
      <c r="B1666" s="46" t="s">
        <v>1621</v>
      </c>
      <c r="C1666" s="35" t="s">
        <v>117</v>
      </c>
    </row>
    <row r="1667" spans="1:3">
      <c r="A1667" s="46">
        <v>16098969</v>
      </c>
      <c r="B1667" s="46" t="s">
        <v>1636</v>
      </c>
      <c r="C1667" s="35" t="s">
        <v>117</v>
      </c>
    </row>
    <row r="1668" spans="1:3">
      <c r="A1668" s="46">
        <v>16130489</v>
      </c>
      <c r="B1668" s="46" t="s">
        <v>1801</v>
      </c>
      <c r="C1668" s="35" t="s">
        <v>117</v>
      </c>
    </row>
    <row r="1669" spans="1:3">
      <c r="A1669" s="46">
        <v>16135937</v>
      </c>
      <c r="B1669" s="46" t="s">
        <v>1761</v>
      </c>
      <c r="C1669" s="35" t="s">
        <v>117</v>
      </c>
    </row>
    <row r="1670" spans="1:3">
      <c r="A1670" s="46">
        <v>16155880</v>
      </c>
      <c r="B1670" s="46" t="s">
        <v>1796</v>
      </c>
      <c r="C1670" s="35" t="s">
        <v>117</v>
      </c>
    </row>
    <row r="1671" spans="1:3">
      <c r="A1671" s="46">
        <v>16251827</v>
      </c>
      <c r="B1671" s="46" t="s">
        <v>1837</v>
      </c>
      <c r="C1671" s="35" t="s">
        <v>117</v>
      </c>
    </row>
    <row r="1672" spans="1:3">
      <c r="A1672" s="46">
        <v>16459545</v>
      </c>
      <c r="B1672" s="46" t="s">
        <v>1810</v>
      </c>
      <c r="C1672" s="35" t="s">
        <v>117</v>
      </c>
    </row>
    <row r="1673" spans="1:3">
      <c r="A1673" s="46">
        <v>16599855</v>
      </c>
      <c r="B1673" s="46" t="s">
        <v>1821</v>
      </c>
      <c r="C1673" s="35" t="s">
        <v>117</v>
      </c>
    </row>
    <row r="1674" spans="1:3">
      <c r="A1674" s="46">
        <v>16620070</v>
      </c>
      <c r="B1674" s="46" t="s">
        <v>2052</v>
      </c>
      <c r="C1674" s="35" t="s">
        <v>117</v>
      </c>
    </row>
    <row r="1675" spans="1:3">
      <c r="A1675" s="46">
        <v>16620561</v>
      </c>
      <c r="B1675" s="46" t="s">
        <v>1825</v>
      </c>
      <c r="C1675" s="35" t="s">
        <v>117</v>
      </c>
    </row>
    <row r="1676" spans="1:3">
      <c r="A1676" s="46">
        <v>16685661</v>
      </c>
      <c r="B1676" s="46" t="s">
        <v>1998</v>
      </c>
      <c r="C1676" s="35" t="s">
        <v>117</v>
      </c>
    </row>
    <row r="1677" spans="1:3">
      <c r="A1677" s="46">
        <v>16691727</v>
      </c>
      <c r="B1677" s="46" t="s">
        <v>1833</v>
      </c>
      <c r="C1677" s="35" t="s">
        <v>117</v>
      </c>
    </row>
    <row r="1678" spans="1:3">
      <c r="A1678" s="46">
        <v>16742293</v>
      </c>
      <c r="B1678" s="46" t="s">
        <v>1900</v>
      </c>
      <c r="C1678" s="35" t="s">
        <v>117</v>
      </c>
    </row>
    <row r="1679" spans="1:3">
      <c r="A1679" s="46">
        <v>16743358</v>
      </c>
      <c r="B1679" s="46" t="s">
        <v>1834</v>
      </c>
      <c r="C1679" s="35" t="s">
        <v>117</v>
      </c>
    </row>
    <row r="1680" spans="1:3">
      <c r="A1680" s="46">
        <v>16915747</v>
      </c>
      <c r="B1680" s="46" t="s">
        <v>1936</v>
      </c>
      <c r="C1680" s="35" t="s">
        <v>117</v>
      </c>
    </row>
    <row r="1681" spans="1:3">
      <c r="A1681" s="46">
        <v>16938330</v>
      </c>
      <c r="B1681" s="46" t="s">
        <v>1978</v>
      </c>
      <c r="C1681" s="35" t="s">
        <v>117</v>
      </c>
    </row>
    <row r="1682" spans="1:3">
      <c r="A1682" s="46">
        <v>16953179</v>
      </c>
      <c r="B1682" s="46" t="s">
        <v>1979</v>
      </c>
      <c r="C1682" s="35" t="s">
        <v>117</v>
      </c>
    </row>
    <row r="1683" spans="1:3">
      <c r="A1683" s="46">
        <v>16994959</v>
      </c>
      <c r="B1683" s="46" t="s">
        <v>2008</v>
      </c>
      <c r="C1683" s="35" t="s">
        <v>117</v>
      </c>
    </row>
    <row r="1684" spans="1:3">
      <c r="A1684" s="46">
        <v>17015201</v>
      </c>
      <c r="B1684" s="46" t="s">
        <v>1996</v>
      </c>
      <c r="C1684" s="35" t="s">
        <v>117</v>
      </c>
    </row>
    <row r="1685" spans="1:3">
      <c r="A1685" s="46">
        <v>17067416</v>
      </c>
      <c r="B1685" s="46" t="s">
        <v>2063</v>
      </c>
      <c r="C1685" s="35" t="s">
        <v>117</v>
      </c>
    </row>
    <row r="1686" spans="1:3">
      <c r="A1686" s="46">
        <v>90008229</v>
      </c>
      <c r="B1686" s="46" t="s">
        <v>1276</v>
      </c>
      <c r="C1686" s="35" t="s">
        <v>117</v>
      </c>
    </row>
    <row r="1687" spans="1:3">
      <c r="A1687" s="46">
        <v>10368215</v>
      </c>
      <c r="B1687" s="46" t="s">
        <v>1277</v>
      </c>
      <c r="C1687" s="36" t="s">
        <v>121</v>
      </c>
    </row>
    <row r="1688" spans="1:3">
      <c r="A1688" s="46">
        <v>11467184</v>
      </c>
      <c r="B1688" s="46" t="s">
        <v>1477</v>
      </c>
      <c r="C1688" s="36" t="s">
        <v>121</v>
      </c>
    </row>
    <row r="1689" spans="1:3">
      <c r="A1689" s="46">
        <v>12472224</v>
      </c>
      <c r="B1689" s="46" t="s">
        <v>1278</v>
      </c>
      <c r="C1689" s="36" t="s">
        <v>121</v>
      </c>
    </row>
    <row r="1690" spans="1:3">
      <c r="A1690" s="46">
        <v>12993489</v>
      </c>
      <c r="B1690" s="46" t="s">
        <v>1400</v>
      </c>
      <c r="C1690" s="36" t="s">
        <v>121</v>
      </c>
    </row>
    <row r="1691" spans="1:3">
      <c r="A1691" s="46">
        <v>16912527</v>
      </c>
      <c r="B1691" s="46" t="s">
        <v>1277</v>
      </c>
      <c r="C1691" s="36" t="s">
        <v>121</v>
      </c>
    </row>
    <row r="1692" spans="1:3">
      <c r="A1692" s="46">
        <v>75019371</v>
      </c>
      <c r="B1692" s="46" t="s">
        <v>1279</v>
      </c>
      <c r="C1692" s="36" t="s">
        <v>121</v>
      </c>
    </row>
    <row r="1693" spans="1:3">
      <c r="A1693" s="46">
        <v>90007141</v>
      </c>
      <c r="B1693" s="46" t="s">
        <v>1280</v>
      </c>
      <c r="C1693" s="36" t="s">
        <v>121</v>
      </c>
    </row>
    <row r="1694" spans="1:3">
      <c r="A1694" s="46">
        <v>10233840</v>
      </c>
      <c r="B1694" s="46" t="s">
        <v>1281</v>
      </c>
      <c r="C1694" s="37" t="s">
        <v>123</v>
      </c>
    </row>
    <row r="1695" spans="1:3">
      <c r="A1695" s="46">
        <v>10913902</v>
      </c>
      <c r="B1695" s="46" t="s">
        <v>1282</v>
      </c>
      <c r="C1695" s="37" t="s">
        <v>123</v>
      </c>
    </row>
    <row r="1696" spans="1:3">
      <c r="A1696" s="46">
        <v>11107913</v>
      </c>
      <c r="B1696" s="46" t="s">
        <v>1582</v>
      </c>
      <c r="C1696" s="37" t="s">
        <v>123</v>
      </c>
    </row>
    <row r="1697" spans="1:3">
      <c r="A1697" s="46">
        <v>11420515</v>
      </c>
      <c r="B1697" s="46" t="s">
        <v>1762</v>
      </c>
      <c r="C1697" s="37" t="s">
        <v>123</v>
      </c>
    </row>
    <row r="1698" spans="1:3">
      <c r="A1698" s="46">
        <v>11538292</v>
      </c>
      <c r="B1698" s="46" t="s">
        <v>1478</v>
      </c>
      <c r="C1698" s="37" t="s">
        <v>123</v>
      </c>
    </row>
    <row r="1699" spans="1:3">
      <c r="A1699" s="46">
        <v>11543666</v>
      </c>
      <c r="B1699" s="46" t="s">
        <v>1283</v>
      </c>
      <c r="C1699" s="37" t="s">
        <v>123</v>
      </c>
    </row>
    <row r="1700" spans="1:3">
      <c r="A1700" s="46">
        <v>11673707</v>
      </c>
      <c r="B1700" s="46" t="s">
        <v>1886</v>
      </c>
      <c r="C1700" s="37" t="s">
        <v>123</v>
      </c>
    </row>
    <row r="1701" spans="1:3">
      <c r="A1701" s="46">
        <v>11767227</v>
      </c>
      <c r="B1701" s="46" t="s">
        <v>1284</v>
      </c>
      <c r="C1701" s="37" t="s">
        <v>123</v>
      </c>
    </row>
    <row r="1702" spans="1:3">
      <c r="A1702" s="46">
        <v>12093797</v>
      </c>
      <c r="B1702" s="46" t="s">
        <v>1763</v>
      </c>
      <c r="C1702" s="37" t="s">
        <v>123</v>
      </c>
    </row>
    <row r="1703" spans="1:3">
      <c r="A1703" s="46">
        <v>12153753</v>
      </c>
      <c r="B1703" s="46" t="s">
        <v>1651</v>
      </c>
      <c r="C1703" s="37" t="s">
        <v>123</v>
      </c>
    </row>
    <row r="1704" spans="1:3">
      <c r="A1704" s="46">
        <v>12194771</v>
      </c>
      <c r="B1704" s="46" t="s">
        <v>1285</v>
      </c>
      <c r="C1704" s="37" t="s">
        <v>123</v>
      </c>
    </row>
    <row r="1705" spans="1:3">
      <c r="A1705" s="46">
        <v>12319126</v>
      </c>
      <c r="B1705" s="46" t="s">
        <v>1286</v>
      </c>
      <c r="C1705" s="37" t="s">
        <v>123</v>
      </c>
    </row>
    <row r="1706" spans="1:3">
      <c r="A1706" s="46">
        <v>12426454</v>
      </c>
      <c r="B1706" s="46" t="s">
        <v>1287</v>
      </c>
      <c r="C1706" s="37" t="s">
        <v>123</v>
      </c>
    </row>
    <row r="1707" spans="1:3">
      <c r="A1707" s="46">
        <v>12506785</v>
      </c>
      <c r="B1707" s="46" t="s">
        <v>1288</v>
      </c>
      <c r="C1707" s="37" t="s">
        <v>123</v>
      </c>
    </row>
    <row r="1708" spans="1:3">
      <c r="A1708" s="46">
        <v>12536958</v>
      </c>
      <c r="B1708" s="46" t="s">
        <v>1289</v>
      </c>
      <c r="C1708" s="37" t="s">
        <v>123</v>
      </c>
    </row>
    <row r="1709" spans="1:3">
      <c r="A1709" s="46">
        <v>12551461</v>
      </c>
      <c r="B1709" s="46" t="s">
        <v>1290</v>
      </c>
      <c r="C1709" s="37" t="s">
        <v>123</v>
      </c>
    </row>
    <row r="1710" spans="1:3">
      <c r="A1710" s="46">
        <v>12660747</v>
      </c>
      <c r="B1710" s="46" t="s">
        <v>1291</v>
      </c>
      <c r="C1710" s="37" t="s">
        <v>123</v>
      </c>
    </row>
    <row r="1711" spans="1:3">
      <c r="A1711" s="46">
        <v>14088642</v>
      </c>
      <c r="B1711" s="46" t="s">
        <v>1479</v>
      </c>
      <c r="C1711" s="37" t="s">
        <v>123</v>
      </c>
    </row>
    <row r="1712" spans="1:3">
      <c r="A1712" s="46">
        <v>14119070</v>
      </c>
      <c r="B1712" s="46" t="s">
        <v>1402</v>
      </c>
      <c r="C1712" s="37" t="s">
        <v>123</v>
      </c>
    </row>
    <row r="1713" spans="1:3">
      <c r="A1713" s="46">
        <v>14265334</v>
      </c>
      <c r="B1713" s="46" t="s">
        <v>1401</v>
      </c>
      <c r="C1713" s="37" t="s">
        <v>123</v>
      </c>
    </row>
    <row r="1714" spans="1:3">
      <c r="A1714" s="46">
        <v>14362014</v>
      </c>
      <c r="B1714" s="46" t="s">
        <v>1510</v>
      </c>
      <c r="C1714" s="37" t="s">
        <v>123</v>
      </c>
    </row>
    <row r="1715" spans="1:3">
      <c r="A1715" s="46">
        <v>14414573</v>
      </c>
      <c r="B1715" s="46" t="s">
        <v>1480</v>
      </c>
      <c r="C1715" s="37" t="s">
        <v>123</v>
      </c>
    </row>
    <row r="1716" spans="1:3">
      <c r="A1716" s="46">
        <v>14485828</v>
      </c>
      <c r="B1716" s="46" t="s">
        <v>1609</v>
      </c>
      <c r="C1716" s="37" t="s">
        <v>123</v>
      </c>
    </row>
    <row r="1717" spans="1:3">
      <c r="A1717" s="46">
        <v>14489312</v>
      </c>
      <c r="B1717" s="46" t="s">
        <v>1764</v>
      </c>
      <c r="C1717" s="37" t="s">
        <v>123</v>
      </c>
    </row>
    <row r="1718" spans="1:3">
      <c r="A1718" s="46">
        <v>16156323</v>
      </c>
      <c r="B1718" s="46" t="s">
        <v>1653</v>
      </c>
      <c r="C1718" s="37" t="s">
        <v>123</v>
      </c>
    </row>
    <row r="1719" spans="1:3">
      <c r="A1719" s="46">
        <v>16323580</v>
      </c>
      <c r="B1719" s="46" t="s">
        <v>1765</v>
      </c>
      <c r="C1719" s="37" t="s">
        <v>123</v>
      </c>
    </row>
    <row r="1720" spans="1:3">
      <c r="A1720" s="46">
        <v>16339215</v>
      </c>
      <c r="B1720" s="46" t="s">
        <v>2061</v>
      </c>
      <c r="C1720" s="37" t="s">
        <v>123</v>
      </c>
    </row>
    <row r="1721" spans="1:3">
      <c r="A1721" s="46">
        <v>16385217</v>
      </c>
      <c r="B1721" s="46" t="s">
        <v>1964</v>
      </c>
      <c r="C1721" s="37" t="s">
        <v>123</v>
      </c>
    </row>
    <row r="1722" spans="1:3">
      <c r="A1722" s="46">
        <v>10011223</v>
      </c>
      <c r="B1722" s="46" t="s">
        <v>1292</v>
      </c>
      <c r="C1722" s="33" t="s">
        <v>108</v>
      </c>
    </row>
    <row r="1723" spans="1:3">
      <c r="A1723" s="46">
        <v>10474822</v>
      </c>
      <c r="B1723" s="46" t="s">
        <v>1766</v>
      </c>
      <c r="C1723" s="33" t="s">
        <v>108</v>
      </c>
    </row>
    <row r="1724" spans="1:3">
      <c r="A1724" s="46">
        <v>10950197</v>
      </c>
      <c r="B1724" s="46" t="s">
        <v>1481</v>
      </c>
      <c r="C1724" s="33" t="s">
        <v>108</v>
      </c>
    </row>
    <row r="1725" spans="1:3">
      <c r="A1725" s="46">
        <v>10058615</v>
      </c>
      <c r="B1725" s="46" t="s">
        <v>1767</v>
      </c>
      <c r="C1725" s="44" t="s">
        <v>90</v>
      </c>
    </row>
    <row r="1726" spans="1:3">
      <c r="A1726" s="46">
        <v>10063773</v>
      </c>
      <c r="B1726" s="46" t="s">
        <v>1348</v>
      </c>
      <c r="C1726" s="44" t="s">
        <v>90</v>
      </c>
    </row>
    <row r="1727" spans="1:3">
      <c r="A1727" s="46">
        <v>10071082</v>
      </c>
      <c r="B1727" s="46" t="s">
        <v>1768</v>
      </c>
      <c r="C1727" s="44" t="s">
        <v>90</v>
      </c>
    </row>
    <row r="1728" spans="1:3">
      <c r="A1728" s="46">
        <v>10171085</v>
      </c>
      <c r="B1728" s="46" t="s">
        <v>1769</v>
      </c>
      <c r="C1728" s="44" t="s">
        <v>90</v>
      </c>
    </row>
    <row r="1729" spans="1:3">
      <c r="A1729" s="46">
        <v>10226768</v>
      </c>
      <c r="B1729" s="46" t="s">
        <v>1293</v>
      </c>
      <c r="C1729" s="44" t="s">
        <v>90</v>
      </c>
    </row>
    <row r="1730" spans="1:3">
      <c r="A1730" s="46">
        <v>10346107</v>
      </c>
      <c r="B1730" s="46" t="s">
        <v>1583</v>
      </c>
      <c r="C1730" s="44" t="s">
        <v>90</v>
      </c>
    </row>
    <row r="1731" spans="1:3">
      <c r="A1731" s="46">
        <v>10807293</v>
      </c>
      <c r="B1731" s="46" t="s">
        <v>1496</v>
      </c>
      <c r="C1731" s="44" t="s">
        <v>90</v>
      </c>
    </row>
    <row r="1732" spans="1:3">
      <c r="A1732" s="46">
        <v>10998459</v>
      </c>
      <c r="B1732" s="46" t="s">
        <v>1770</v>
      </c>
      <c r="C1732" s="44" t="s">
        <v>90</v>
      </c>
    </row>
    <row r="1733" spans="1:3">
      <c r="A1733" s="46">
        <v>11041456</v>
      </c>
      <c r="B1733" s="46" t="s">
        <v>1294</v>
      </c>
      <c r="C1733" s="44" t="s">
        <v>90</v>
      </c>
    </row>
    <row r="1734" spans="1:3">
      <c r="A1734" s="46">
        <v>11299002</v>
      </c>
      <c r="B1734" s="46" t="s">
        <v>1295</v>
      </c>
      <c r="C1734" s="44" t="s">
        <v>90</v>
      </c>
    </row>
    <row r="1735" spans="1:3">
      <c r="A1735" s="46">
        <v>11376116</v>
      </c>
      <c r="B1735" s="46" t="s">
        <v>1504</v>
      </c>
      <c r="C1735" s="44" t="s">
        <v>90</v>
      </c>
    </row>
    <row r="1736" spans="1:3">
      <c r="A1736" s="46">
        <v>11488743</v>
      </c>
      <c r="B1736" s="46" t="s">
        <v>1771</v>
      </c>
      <c r="C1736" s="44" t="s">
        <v>90</v>
      </c>
    </row>
    <row r="1737" spans="1:3">
      <c r="A1737" s="46">
        <v>11499729</v>
      </c>
      <c r="B1737" s="46" t="s">
        <v>1772</v>
      </c>
      <c r="C1737" s="44" t="s">
        <v>90</v>
      </c>
    </row>
    <row r="1738" spans="1:3">
      <c r="A1738" s="46">
        <v>11639515</v>
      </c>
      <c r="B1738" s="46" t="s">
        <v>1296</v>
      </c>
      <c r="C1738" s="44" t="s">
        <v>90</v>
      </c>
    </row>
    <row r="1739" spans="1:3">
      <c r="A1739" s="46">
        <v>12048851</v>
      </c>
      <c r="B1739" s="46" t="s">
        <v>1885</v>
      </c>
      <c r="C1739" s="44" t="s">
        <v>90</v>
      </c>
    </row>
    <row r="1740" spans="1:3">
      <c r="A1740" s="46">
        <v>12250989</v>
      </c>
      <c r="B1740" s="46" t="s">
        <v>1297</v>
      </c>
      <c r="C1740" s="44" t="s">
        <v>90</v>
      </c>
    </row>
    <row r="1741" spans="1:3">
      <c r="A1741" s="46">
        <v>12322625</v>
      </c>
      <c r="B1741" s="46" t="s">
        <v>1620</v>
      </c>
      <c r="C1741" s="44" t="s">
        <v>90</v>
      </c>
    </row>
    <row r="1742" spans="1:3">
      <c r="A1742" s="46">
        <v>12345282</v>
      </c>
      <c r="B1742" s="46" t="s">
        <v>1773</v>
      </c>
      <c r="C1742" s="44" t="s">
        <v>90</v>
      </c>
    </row>
    <row r="1743" spans="1:3">
      <c r="A1743" s="46">
        <v>12467045</v>
      </c>
      <c r="B1743" s="46" t="s">
        <v>1647</v>
      </c>
      <c r="C1743" s="44" t="s">
        <v>90</v>
      </c>
    </row>
    <row r="1744" spans="1:3">
      <c r="A1744" s="46">
        <v>12471124</v>
      </c>
      <c r="B1744" s="46" t="s">
        <v>1584</v>
      </c>
      <c r="C1744" s="44" t="s">
        <v>90</v>
      </c>
    </row>
    <row r="1745" spans="1:3">
      <c r="A1745" s="46">
        <v>12579821</v>
      </c>
      <c r="B1745" s="46" t="s">
        <v>1482</v>
      </c>
      <c r="C1745" s="44" t="s">
        <v>90</v>
      </c>
    </row>
    <row r="1746" spans="1:3">
      <c r="A1746" s="46">
        <v>12630864</v>
      </c>
      <c r="B1746" s="46" t="s">
        <v>1774</v>
      </c>
      <c r="C1746" s="44" t="s">
        <v>90</v>
      </c>
    </row>
    <row r="1747" spans="1:3">
      <c r="A1747" s="46">
        <v>12740920</v>
      </c>
      <c r="B1747" s="46" t="s">
        <v>1775</v>
      </c>
      <c r="C1747" s="44" t="s">
        <v>90</v>
      </c>
    </row>
    <row r="1748" spans="1:3">
      <c r="A1748" s="46">
        <v>12865877</v>
      </c>
      <c r="B1748" s="46" t="s">
        <v>1483</v>
      </c>
      <c r="C1748" s="44" t="s">
        <v>90</v>
      </c>
    </row>
    <row r="1749" spans="1:3">
      <c r="A1749" s="46">
        <v>12902883</v>
      </c>
      <c r="B1749" s="46" t="s">
        <v>1776</v>
      </c>
      <c r="C1749" s="44" t="s">
        <v>90</v>
      </c>
    </row>
    <row r="1750" spans="1:3">
      <c r="A1750" s="46">
        <v>12991775</v>
      </c>
      <c r="B1750" s="46" t="s">
        <v>1403</v>
      </c>
      <c r="C1750" s="44" t="s">
        <v>90</v>
      </c>
    </row>
    <row r="1751" spans="1:3">
      <c r="A1751" s="46">
        <v>14161698</v>
      </c>
      <c r="B1751" s="46" t="s">
        <v>1777</v>
      </c>
      <c r="C1751" s="44" t="s">
        <v>90</v>
      </c>
    </row>
    <row r="1752" spans="1:3">
      <c r="A1752" s="46">
        <v>14208141</v>
      </c>
      <c r="B1752" s="46" t="s">
        <v>1778</v>
      </c>
      <c r="C1752" s="44" t="s">
        <v>90</v>
      </c>
    </row>
    <row r="1753" spans="1:3">
      <c r="A1753" s="46">
        <v>14220076</v>
      </c>
      <c r="B1753" s="46" t="s">
        <v>1642</v>
      </c>
      <c r="C1753" s="44" t="s">
        <v>90</v>
      </c>
    </row>
    <row r="1754" spans="1:3">
      <c r="A1754" s="46">
        <v>14565935</v>
      </c>
      <c r="B1754" s="46" t="s">
        <v>1779</v>
      </c>
      <c r="C1754" s="44" t="s">
        <v>90</v>
      </c>
    </row>
    <row r="1755" spans="1:3">
      <c r="A1755" s="46">
        <v>14648555</v>
      </c>
      <c r="B1755" s="46" t="s">
        <v>1641</v>
      </c>
      <c r="C1755" s="44" t="s">
        <v>90</v>
      </c>
    </row>
    <row r="1756" spans="1:3">
      <c r="A1756" s="46">
        <v>14940480</v>
      </c>
      <c r="B1756" s="46" t="s">
        <v>1585</v>
      </c>
      <c r="C1756" s="44" t="s">
        <v>90</v>
      </c>
    </row>
    <row r="1757" spans="1:3">
      <c r="A1757" s="46">
        <v>14997876</v>
      </c>
      <c r="B1757" s="46" t="s">
        <v>1907</v>
      </c>
      <c r="C1757" s="44" t="s">
        <v>90</v>
      </c>
    </row>
    <row r="1758" spans="1:3">
      <c r="A1758" s="46">
        <v>16157867</v>
      </c>
      <c r="B1758" s="46" t="s">
        <v>1650</v>
      </c>
      <c r="C1758" s="44" t="s">
        <v>90</v>
      </c>
    </row>
    <row r="1759" spans="1:3">
      <c r="A1759" s="46">
        <v>16194489</v>
      </c>
      <c r="B1759" s="46" t="s">
        <v>1875</v>
      </c>
      <c r="C1759" s="44" t="s">
        <v>90</v>
      </c>
    </row>
    <row r="1760" spans="1:3">
      <c r="A1760" s="46">
        <v>16214306</v>
      </c>
      <c r="B1760" s="46" t="s">
        <v>1780</v>
      </c>
      <c r="C1760" s="44" t="s">
        <v>90</v>
      </c>
    </row>
    <row r="1761" spans="1:3">
      <c r="A1761" s="46">
        <v>16435697</v>
      </c>
      <c r="B1761" s="46" t="s">
        <v>1781</v>
      </c>
      <c r="C1761" s="44" t="s">
        <v>90</v>
      </c>
    </row>
    <row r="1762" spans="1:3">
      <c r="A1762" s="46">
        <v>70001113</v>
      </c>
      <c r="B1762" s="46" t="s">
        <v>1586</v>
      </c>
      <c r="C1762" s="44" t="s">
        <v>90</v>
      </c>
    </row>
    <row r="1763" spans="1:3">
      <c r="A1763" s="46">
        <v>70006056</v>
      </c>
      <c r="B1763" s="46" t="s">
        <v>1587</v>
      </c>
      <c r="C1763" s="44" t="s">
        <v>90</v>
      </c>
    </row>
    <row r="1764" spans="1:3">
      <c r="A1764" s="46">
        <v>70008144</v>
      </c>
      <c r="B1764" s="46" t="s">
        <v>1298</v>
      </c>
      <c r="C1764" s="44" t="s">
        <v>90</v>
      </c>
    </row>
    <row r="1765" spans="1:3">
      <c r="A1765" s="46">
        <v>70008641</v>
      </c>
      <c r="B1765" s="46" t="s">
        <v>1299</v>
      </c>
      <c r="C1765" s="44" t="s">
        <v>90</v>
      </c>
    </row>
  </sheetData>
  <sortState ref="A2:C1765">
    <sortCondition ref="C2:C1765"/>
    <sortCondition ref="A2:A176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Vorm_2024</vt:lpstr>
      <vt:lpstr>KV</vt:lpstr>
      <vt:lpstr>KL</vt:lpstr>
      <vt:lpstr>KRA</vt:lpstr>
      <vt:lpstr>ESM</vt:lpstr>
      <vt:lpstr>KAM</vt:lpstr>
      <vt:lpstr>HC selgitused</vt:lpstr>
      <vt:lpstr>HP selgitused</vt:lpstr>
      <vt:lpstr>TTOde liigitus HP järgi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2025-06-30T09:54:55Z</dcterms:modified>
  <dc:title>KaM VA 2024 tervishoiukulud</dc:title>
</cp:coreProperties>
</file>